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20" activeTab="0"/>
  </bookViews>
  <sheets>
    <sheet name="введение" sheetId="1" r:id="rId1"/>
    <sheet name="сокращение" sheetId="2" r:id="rId2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<sst xmlns="http://schemas.openxmlformats.org/spreadsheetml/2006/main" count="55" uniqueCount="36">
  <si>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оклад </t>
  </si>
  <si>
    <t>Додаток № 2</t>
  </si>
  <si>
    <t>до рішення  міської ради</t>
  </si>
  <si>
    <t xml:space="preserve">Введення  штатних   одиниць </t>
  </si>
  <si>
    <t>в  дошкільных   навчальних   закладах   з  01.09.2015г.</t>
  </si>
  <si>
    <t>Заклад</t>
  </si>
  <si>
    <t>Посада</t>
  </si>
  <si>
    <t>надбавка  за спеціалізацію</t>
  </si>
  <si>
    <t>доплата за вислугу років</t>
  </si>
  <si>
    <t>надбавка  за роботу з дезинфікуючими засобами</t>
  </si>
  <si>
    <t>надбавка  за престижність праці</t>
  </si>
  <si>
    <t>фонд заробітної плати за місяць</t>
  </si>
  <si>
    <t>нарахування</t>
  </si>
  <si>
    <t>разом</t>
  </si>
  <si>
    <t>Разом</t>
  </si>
  <si>
    <t>Секретар  міської ради</t>
  </si>
  <si>
    <t xml:space="preserve"> вихователь</t>
  </si>
  <si>
    <t>помічник  вихователя</t>
  </si>
  <si>
    <t>кухар</t>
  </si>
  <si>
    <t xml:space="preserve">інструктор з фізкультури </t>
  </si>
  <si>
    <t xml:space="preserve">Скорочення  штатних   одиниць </t>
  </si>
  <si>
    <t>в  дошкільних  навчальних   закладах   з  01.09.2015р.</t>
  </si>
  <si>
    <t>кількість</t>
  </si>
  <si>
    <t>шеф-кухар</t>
  </si>
  <si>
    <t>музичний керівник</t>
  </si>
  <si>
    <t>КЗ "Лисичанський ДНЗ (ясла-садок) №1</t>
  </si>
  <si>
    <t>КЗ "Лисичанський ДНЗ (ясла-садок) №3</t>
  </si>
  <si>
    <t>КЗ "Лисичанський ДНЗ"(ясла-садок) №7</t>
  </si>
  <si>
    <t>КЗ "Лисичанський ДНЗ (ясла-садок) №13</t>
  </si>
  <si>
    <t>М.Л.Власов</t>
  </si>
  <si>
    <t>фонд зарабітної плати на місяць</t>
  </si>
  <si>
    <t>учитель - логопед</t>
  </si>
  <si>
    <t>від 28.05.2015 р.</t>
  </si>
  <si>
    <t>№82/1330</t>
  </si>
  <si>
    <t>Додаток № 1</t>
  </si>
  <si>
    <t xml:space="preserve">            від 28.05.2015 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</si>
</sst>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3">
    <font>
      <sz val="10"/>
      <name val="Arial Cyr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C1">
      <selection activeCell="I5" sqref="I5"/>
    </sheetView>
  </sheetViews>
  <sheetFormatPr defaultColWidth="9.00390625" defaultRowHeight="12.75"/>
  <cols>
    <col min="2" max="2" width="11.25390625" style="0" customWidth="1"/>
    <col min="4" max="4" width="8.25390625" style="0" customWidth="1"/>
    <col min="5" max="5" width="6.625" style="0" customWidth="1"/>
    <col min="10" max="10" width="13.375" style="0" customWidth="1"/>
    <col min="11" max="11" width="14.00390625" style="0" customWidth="1"/>
    <col min="12" max="12" width="10.75390625" style="0" customWidth="1"/>
    <col min="13" max="13" width="12.00390625" style="0" customWidth="1"/>
    <col min="14" max="14" width="9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 t="s">
        <v>1</v>
      </c>
      <c r="M1" s="43"/>
      <c r="N1" s="43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" t="s">
        <v>2</v>
      </c>
      <c r="M2" s="42"/>
      <c r="N2" s="42"/>
      <c r="O2" s="42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35</v>
      </c>
      <c r="M3" s="1"/>
      <c r="N3" s="1" t="s">
        <v>33</v>
      </c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43" t="s">
        <v>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"/>
    </row>
    <row r="8" spans="1:15" ht="15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"/>
    </row>
    <row r="9" spans="1:15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"/>
    </row>
    <row r="10" spans="1:15" ht="68.25" customHeight="1">
      <c r="A10" s="20" t="s">
        <v>5</v>
      </c>
      <c r="B10" s="21"/>
      <c r="C10" s="17" t="s">
        <v>6</v>
      </c>
      <c r="D10" s="18"/>
      <c r="E10" s="19"/>
      <c r="F10" s="4" t="s">
        <v>22</v>
      </c>
      <c r="G10" s="5" t="s">
        <v>0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5" t="s">
        <v>13</v>
      </c>
      <c r="O10" s="1"/>
    </row>
    <row r="11" spans="1:15" ht="16.5" customHeight="1">
      <c r="A11" s="29" t="s">
        <v>25</v>
      </c>
      <c r="B11" s="30"/>
      <c r="C11" s="23" t="s">
        <v>16</v>
      </c>
      <c r="D11" s="24"/>
      <c r="E11" s="25"/>
      <c r="F11" s="6">
        <v>0.36</v>
      </c>
      <c r="G11" s="5">
        <v>1397</v>
      </c>
      <c r="H11" s="5">
        <f>G11*0.2</f>
        <v>279.40000000000003</v>
      </c>
      <c r="I11" s="5">
        <f>(G11+J11)*0.2</f>
        <v>279.40000000000003</v>
      </c>
      <c r="J11" s="5"/>
      <c r="K11" s="5">
        <f>(G11+J11)*0.05</f>
        <v>69.85000000000001</v>
      </c>
      <c r="L11" s="6">
        <f>SUM(G11:K11)*F11</f>
        <v>729.234</v>
      </c>
      <c r="M11" s="6">
        <f aca="true" t="shared" si="0" ref="M11:M18">0.363*L11</f>
        <v>264.711942</v>
      </c>
      <c r="N11" s="6">
        <f aca="true" t="shared" si="1" ref="N11:N17">L11+M11</f>
        <v>993.9459420000001</v>
      </c>
      <c r="O11" s="1"/>
    </row>
    <row r="12" spans="1:15" ht="11.25" customHeight="1">
      <c r="A12" s="31"/>
      <c r="B12" s="32"/>
      <c r="C12" s="23" t="s">
        <v>17</v>
      </c>
      <c r="D12" s="24"/>
      <c r="E12" s="25"/>
      <c r="F12" s="6">
        <v>0.15</v>
      </c>
      <c r="G12" s="5">
        <v>1235</v>
      </c>
      <c r="H12" s="5"/>
      <c r="I12" s="5"/>
      <c r="J12" s="5">
        <f>G12*0.1</f>
        <v>123.5</v>
      </c>
      <c r="K12" s="5">
        <f aca="true" t="shared" si="2" ref="K12:K18">(G12+J12)*0.05</f>
        <v>67.925</v>
      </c>
      <c r="L12" s="6">
        <f>SUM(G12:K12)*F12</f>
        <v>213.96374999999998</v>
      </c>
      <c r="M12" s="6">
        <f t="shared" si="0"/>
        <v>77.66884124999999</v>
      </c>
      <c r="N12" s="6">
        <f t="shared" si="1"/>
        <v>291.63259124999996</v>
      </c>
      <c r="O12" s="1"/>
    </row>
    <row r="13" spans="1:15" ht="15" customHeight="1">
      <c r="A13" s="29" t="s">
        <v>26</v>
      </c>
      <c r="B13" s="30"/>
      <c r="C13" s="36" t="s">
        <v>16</v>
      </c>
      <c r="D13" s="37"/>
      <c r="E13" s="38"/>
      <c r="F13" s="13">
        <v>0.36</v>
      </c>
      <c r="G13" s="15">
        <v>1397</v>
      </c>
      <c r="H13" s="15">
        <f aca="true" t="shared" si="3" ref="H13:H18">G13*0.2</f>
        <v>279.40000000000003</v>
      </c>
      <c r="I13" s="15">
        <f>(G13+J13)*0.2</f>
        <v>279.40000000000003</v>
      </c>
      <c r="J13" s="15"/>
      <c r="K13" s="15">
        <f t="shared" si="2"/>
        <v>69.85000000000001</v>
      </c>
      <c r="L13" s="13">
        <f>SUM(G13:K14)*F13</f>
        <v>729.234</v>
      </c>
      <c r="M13" s="13">
        <f t="shared" si="0"/>
        <v>264.711942</v>
      </c>
      <c r="N13" s="13">
        <f t="shared" si="1"/>
        <v>993.9459420000001</v>
      </c>
      <c r="O13" s="1"/>
    </row>
    <row r="14" spans="1:15" ht="12.75" customHeight="1">
      <c r="A14" s="31"/>
      <c r="B14" s="32"/>
      <c r="C14" s="39"/>
      <c r="D14" s="40"/>
      <c r="E14" s="41"/>
      <c r="F14" s="14"/>
      <c r="G14" s="16"/>
      <c r="H14" s="16"/>
      <c r="I14" s="16"/>
      <c r="J14" s="16"/>
      <c r="K14" s="16"/>
      <c r="L14" s="14"/>
      <c r="M14" s="14"/>
      <c r="N14" s="14"/>
      <c r="O14" s="1"/>
    </row>
    <row r="15" spans="1:15" ht="18" customHeight="1">
      <c r="A15" s="29" t="s">
        <v>27</v>
      </c>
      <c r="B15" s="30"/>
      <c r="C15" s="33" t="s">
        <v>18</v>
      </c>
      <c r="D15" s="34"/>
      <c r="E15" s="35"/>
      <c r="F15" s="6">
        <v>1</v>
      </c>
      <c r="G15" s="5">
        <v>1243</v>
      </c>
      <c r="H15" s="5"/>
      <c r="I15" s="5"/>
      <c r="J15" s="5"/>
      <c r="K15" s="5"/>
      <c r="L15" s="6">
        <f>(G15+I15+J15+K15)*F15</f>
        <v>1243</v>
      </c>
      <c r="M15" s="6">
        <f t="shared" si="0"/>
        <v>451.209</v>
      </c>
      <c r="N15" s="6">
        <f t="shared" si="1"/>
        <v>1694.209</v>
      </c>
      <c r="O15" s="1"/>
    </row>
    <row r="16" spans="1:15" ht="21" customHeight="1">
      <c r="A16" s="31"/>
      <c r="B16" s="32"/>
      <c r="C16" s="33" t="s">
        <v>19</v>
      </c>
      <c r="D16" s="34"/>
      <c r="E16" s="35"/>
      <c r="F16" s="6">
        <v>1</v>
      </c>
      <c r="G16" s="5">
        <v>1474</v>
      </c>
      <c r="H16" s="5"/>
      <c r="I16" s="5"/>
      <c r="J16" s="5"/>
      <c r="K16" s="5">
        <f>G16*0.05</f>
        <v>73.7</v>
      </c>
      <c r="L16" s="6">
        <f>G16+K16</f>
        <v>1547.7</v>
      </c>
      <c r="M16" s="6">
        <f>L16*36.3%</f>
        <v>561.8151</v>
      </c>
      <c r="N16" s="6">
        <f>SUM(L16:M16)</f>
        <v>2109.5151</v>
      </c>
      <c r="O16" s="1"/>
    </row>
    <row r="17" spans="1:15" ht="17.25" customHeight="1">
      <c r="A17" s="29" t="s">
        <v>28</v>
      </c>
      <c r="B17" s="30"/>
      <c r="C17" s="23" t="s">
        <v>16</v>
      </c>
      <c r="D17" s="24"/>
      <c r="E17" s="25"/>
      <c r="F17" s="6">
        <v>0.36</v>
      </c>
      <c r="G17" s="5">
        <v>1397</v>
      </c>
      <c r="H17" s="5">
        <f t="shared" si="3"/>
        <v>279.40000000000003</v>
      </c>
      <c r="I17" s="5">
        <f>(G17+J17)*0.2</f>
        <v>279.40000000000003</v>
      </c>
      <c r="J17" s="5"/>
      <c r="K17" s="5">
        <f t="shared" si="2"/>
        <v>69.85000000000001</v>
      </c>
      <c r="L17" s="6">
        <f>SUM(G17:K17)*F17</f>
        <v>729.234</v>
      </c>
      <c r="M17" s="6">
        <f t="shared" si="0"/>
        <v>264.711942</v>
      </c>
      <c r="N17" s="6">
        <f t="shared" si="1"/>
        <v>993.9459420000001</v>
      </c>
      <c r="O17" s="1"/>
    </row>
    <row r="18" spans="1:15" ht="12" customHeight="1">
      <c r="A18" s="31"/>
      <c r="B18" s="32"/>
      <c r="C18" s="23" t="s">
        <v>31</v>
      </c>
      <c r="D18" s="24"/>
      <c r="E18" s="25"/>
      <c r="F18" s="6">
        <v>1</v>
      </c>
      <c r="G18" s="5">
        <v>1474</v>
      </c>
      <c r="H18" s="5">
        <f t="shared" si="3"/>
        <v>294.8</v>
      </c>
      <c r="I18" s="5">
        <f>(G18+J18)*0.2</f>
        <v>294.8</v>
      </c>
      <c r="J18" s="5"/>
      <c r="K18" s="5">
        <f t="shared" si="2"/>
        <v>73.7</v>
      </c>
      <c r="L18" s="6">
        <f>(G18+I18+J18+K18)*F18</f>
        <v>1842.5</v>
      </c>
      <c r="M18" s="6">
        <f t="shared" si="0"/>
        <v>668.8275</v>
      </c>
      <c r="N18" s="6">
        <f>L18+M18</f>
        <v>2511.3275</v>
      </c>
      <c r="O18" s="1"/>
    </row>
    <row r="19" spans="1:15" ht="15.75">
      <c r="A19" s="22" t="s">
        <v>14</v>
      </c>
      <c r="B19" s="22"/>
      <c r="C19" s="26"/>
      <c r="D19" s="27"/>
      <c r="E19" s="28"/>
      <c r="F19" s="12">
        <f>SUM(F11:F18)</f>
        <v>4.23</v>
      </c>
      <c r="G19" s="12"/>
      <c r="H19" s="12"/>
      <c r="I19" s="12"/>
      <c r="J19" s="12"/>
      <c r="K19" s="12"/>
      <c r="L19" s="12">
        <f>SUM(L11:L18)</f>
        <v>7034.865750000001</v>
      </c>
      <c r="M19" s="12">
        <f>SUM(M11:M18)</f>
        <v>2553.65626725</v>
      </c>
      <c r="N19" s="12">
        <f>SUM(N11:N18)</f>
        <v>9588.52201725</v>
      </c>
      <c r="O19" s="1"/>
    </row>
    <row r="20" spans="1:15" ht="15">
      <c r="A20" s="3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1" t="s">
        <v>29</v>
      </c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I23" s="1"/>
      <c r="J23" s="1"/>
      <c r="K23" s="1"/>
      <c r="L23" s="1"/>
      <c r="M23" s="1"/>
      <c r="N23" s="1"/>
      <c r="O23" s="1"/>
    </row>
    <row r="26" spans="8:9" ht="15">
      <c r="H26" s="1"/>
      <c r="I26" s="1"/>
    </row>
  </sheetData>
  <sheetProtection/>
  <mergeCells count="29">
    <mergeCell ref="C12:E12"/>
    <mergeCell ref="A11:B12"/>
    <mergeCell ref="C11:E11"/>
    <mergeCell ref="A17:B18"/>
    <mergeCell ref="C15:E15"/>
    <mergeCell ref="A9:N9"/>
    <mergeCell ref="L1:N1"/>
    <mergeCell ref="L2:O2"/>
    <mergeCell ref="B7:N7"/>
    <mergeCell ref="A8:N8"/>
    <mergeCell ref="C10:E10"/>
    <mergeCell ref="A10:B10"/>
    <mergeCell ref="A19:B19"/>
    <mergeCell ref="C18:E18"/>
    <mergeCell ref="C19:E19"/>
    <mergeCell ref="A13:B14"/>
    <mergeCell ref="A15:B16"/>
    <mergeCell ref="C16:E16"/>
    <mergeCell ref="C13:E14"/>
    <mergeCell ref="C17:E17"/>
    <mergeCell ref="N13:N14"/>
    <mergeCell ref="J13:J14"/>
    <mergeCell ref="K13:K14"/>
    <mergeCell ref="L13:L14"/>
    <mergeCell ref="M13:M14"/>
    <mergeCell ref="F13:F14"/>
    <mergeCell ref="G13:G14"/>
    <mergeCell ref="H13:H14"/>
    <mergeCell ref="I13:I1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2" max="2" width="11.125" style="0" customWidth="1"/>
    <col min="5" max="5" width="3.00390625" style="0" customWidth="1"/>
    <col min="9" max="9" width="11.00390625" style="0" customWidth="1"/>
    <col min="10" max="10" width="12.25390625" style="0" customWidth="1"/>
    <col min="11" max="11" width="11.625" style="0" customWidth="1"/>
    <col min="12" max="12" width="12.375" style="0" customWidth="1"/>
    <col min="13" max="13" width="9.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43" t="s">
        <v>34</v>
      </c>
      <c r="L1" s="43"/>
      <c r="M1" s="43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42" t="s">
        <v>2</v>
      </c>
      <c r="L2" s="42"/>
      <c r="M2" s="42"/>
      <c r="N2" s="42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32</v>
      </c>
      <c r="L3" s="1"/>
      <c r="M3" s="1" t="s">
        <v>33</v>
      </c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43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"/>
    </row>
    <row r="8" spans="1:14" ht="1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2"/>
    </row>
    <row r="9" spans="1:14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"/>
    </row>
    <row r="10" spans="1:14" ht="75">
      <c r="A10" s="47" t="s">
        <v>5</v>
      </c>
      <c r="B10" s="47"/>
      <c r="C10" s="48" t="s">
        <v>6</v>
      </c>
      <c r="D10" s="48"/>
      <c r="E10" s="48"/>
      <c r="F10" s="4" t="s">
        <v>22</v>
      </c>
      <c r="G10" s="5" t="s">
        <v>0</v>
      </c>
      <c r="H10" s="4" t="s">
        <v>8</v>
      </c>
      <c r="I10" s="4" t="s">
        <v>9</v>
      </c>
      <c r="J10" s="4" t="s">
        <v>10</v>
      </c>
      <c r="K10" s="4" t="s">
        <v>30</v>
      </c>
      <c r="L10" s="4" t="s">
        <v>12</v>
      </c>
      <c r="M10" s="5" t="s">
        <v>13</v>
      </c>
      <c r="N10" s="1"/>
    </row>
    <row r="11" spans="1:14" ht="18.75" customHeight="1">
      <c r="A11" s="29" t="s">
        <v>27</v>
      </c>
      <c r="B11" s="30"/>
      <c r="C11" s="23" t="s">
        <v>17</v>
      </c>
      <c r="D11" s="24"/>
      <c r="E11" s="25"/>
      <c r="F11" s="6">
        <v>1.15</v>
      </c>
      <c r="G11" s="5">
        <v>1235</v>
      </c>
      <c r="H11" s="5"/>
      <c r="I11" s="5">
        <f>G11*0.1</f>
        <v>123.5</v>
      </c>
      <c r="J11" s="5"/>
      <c r="K11" s="6">
        <f>(G11+H11+I11)*F11</f>
        <v>1562.2749999999999</v>
      </c>
      <c r="L11" s="6">
        <f>0.363*K11</f>
        <v>567.105825</v>
      </c>
      <c r="M11" s="6">
        <f>K11+L11</f>
        <v>2129.3808249999997</v>
      </c>
      <c r="N11" s="1"/>
    </row>
    <row r="12" spans="1:14" ht="15" customHeight="1">
      <c r="A12" s="49"/>
      <c r="B12" s="50"/>
      <c r="C12" s="23" t="s">
        <v>16</v>
      </c>
      <c r="D12" s="24"/>
      <c r="E12" s="25"/>
      <c r="F12" s="6">
        <v>1.8</v>
      </c>
      <c r="G12" s="5">
        <v>1397</v>
      </c>
      <c r="H12" s="5">
        <f>(G12+J12)*0.2</f>
        <v>293.37</v>
      </c>
      <c r="I12" s="5"/>
      <c r="J12" s="5">
        <f>G12*0.05</f>
        <v>69.85000000000001</v>
      </c>
      <c r="K12" s="6">
        <f>(G12+H12+I12+J12)*F12</f>
        <v>3168.3959999999997</v>
      </c>
      <c r="L12" s="6">
        <f>0.363*K12</f>
        <v>1150.1277479999999</v>
      </c>
      <c r="M12" s="6">
        <f>K12+L12</f>
        <v>4318.523748</v>
      </c>
      <c r="N12" s="1"/>
    </row>
    <row r="13" spans="1:14" ht="15.75" customHeight="1">
      <c r="A13" s="49"/>
      <c r="B13" s="50"/>
      <c r="C13" s="23" t="s">
        <v>23</v>
      </c>
      <c r="D13" s="24"/>
      <c r="E13" s="25"/>
      <c r="F13" s="6">
        <v>1</v>
      </c>
      <c r="G13" s="5">
        <v>1235</v>
      </c>
      <c r="H13" s="5"/>
      <c r="I13" s="5"/>
      <c r="J13" s="5"/>
      <c r="K13" s="6">
        <f>(G13+H13+I13+J13)*F13</f>
        <v>1235</v>
      </c>
      <c r="L13" s="6">
        <f>0.363*K13</f>
        <v>448.305</v>
      </c>
      <c r="M13" s="6">
        <f>K13+L13</f>
        <v>1683.305</v>
      </c>
      <c r="N13" s="1"/>
    </row>
    <row r="14" spans="1:14" ht="19.5" customHeight="1">
      <c r="A14" s="31"/>
      <c r="B14" s="32"/>
      <c r="C14" s="23" t="s">
        <v>24</v>
      </c>
      <c r="D14" s="24"/>
      <c r="E14" s="25"/>
      <c r="F14" s="6">
        <v>0.25</v>
      </c>
      <c r="G14" s="5">
        <v>1312</v>
      </c>
      <c r="H14" s="5">
        <f>(G14+J14)*0.2</f>
        <v>275.52</v>
      </c>
      <c r="I14" s="5"/>
      <c r="J14" s="5">
        <f>G14*0.05</f>
        <v>65.60000000000001</v>
      </c>
      <c r="K14" s="6">
        <f>(G14+H14+I14+J14)*F14</f>
        <v>413.28</v>
      </c>
      <c r="L14" s="6">
        <f>0.363*K14</f>
        <v>150.02064</v>
      </c>
      <c r="M14" s="6">
        <f>K14+L14</f>
        <v>563.3006399999999</v>
      </c>
      <c r="N14" s="1"/>
    </row>
    <row r="15" spans="1:14" ht="30" customHeight="1">
      <c r="A15" s="33" t="s">
        <v>13</v>
      </c>
      <c r="B15" s="35"/>
      <c r="C15" s="44"/>
      <c r="D15" s="45"/>
      <c r="E15" s="46"/>
      <c r="F15" s="11">
        <f>SUM(F11:F14)</f>
        <v>4.2</v>
      </c>
      <c r="G15" s="11"/>
      <c r="H15" s="11"/>
      <c r="I15" s="11"/>
      <c r="J15" s="11"/>
      <c r="K15" s="11">
        <f>SUM(K11:K14)</f>
        <v>6378.950999999999</v>
      </c>
      <c r="L15" s="11">
        <f>SUM(L11:L14)</f>
        <v>2315.559213</v>
      </c>
      <c r="M15" s="11">
        <f>SUM(M11:M14)</f>
        <v>8694.510213</v>
      </c>
      <c r="N15" s="1"/>
    </row>
    <row r="16" spans="1:14" ht="30" customHeight="1">
      <c r="A16" s="7"/>
      <c r="B16" s="7"/>
      <c r="C16" s="8"/>
      <c r="D16" s="8"/>
      <c r="E16" s="8"/>
      <c r="F16" s="9"/>
      <c r="G16" s="10"/>
      <c r="H16" s="10"/>
      <c r="I16" s="10"/>
      <c r="J16" s="10"/>
      <c r="K16" s="10"/>
      <c r="L16" s="10"/>
      <c r="M16" s="10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 t="s">
        <v>15</v>
      </c>
      <c r="C18" s="1"/>
      <c r="D18" s="1"/>
      <c r="E18" s="1"/>
      <c r="F18" s="1"/>
      <c r="G18" s="1"/>
      <c r="H18" s="1"/>
      <c r="I18" s="1" t="s">
        <v>29</v>
      </c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sheetProtection/>
  <mergeCells count="14">
    <mergeCell ref="A9:M9"/>
    <mergeCell ref="A10:B10"/>
    <mergeCell ref="C10:E10"/>
    <mergeCell ref="A11:B14"/>
    <mergeCell ref="C11:E11"/>
    <mergeCell ref="A15:B15"/>
    <mergeCell ref="C15:E15"/>
    <mergeCell ref="C12:E12"/>
    <mergeCell ref="C14:E14"/>
    <mergeCell ref="C13:E13"/>
    <mergeCell ref="K1:M1"/>
    <mergeCell ref="K2:N2"/>
    <mergeCell ref="B7:M7"/>
    <mergeCell ref="A8:M8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Жукова </cp:lastModifiedBy>
  <cp:lastPrinted>2015-06-02T10:53:17Z</cp:lastPrinted>
  <dcterms:created xsi:type="dcterms:W3CDTF">2007-07-17T10:31:25Z</dcterms:created>
  <dcterms:modified xsi:type="dcterms:W3CDTF">2015-06-02T10:53:23Z</dcterms:modified>
  <cp:category/>
  <cp:version/>
  <cp:contentType/>
  <cp:contentStatus/>
</cp:coreProperties>
</file>