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</externalReferences>
  <definedNames/>
  <calcPr fullCalcOnLoad="1"/>
</workbook>
</file>

<file path=xl/sharedStrings.xml><?xml version="1.0" encoding="utf-8"?>
<sst xmlns="http://schemas.openxmlformats.org/spreadsheetml/2006/main" count="209" uniqueCount="66">
  <si>
    <t>№ з/п</t>
  </si>
  <si>
    <t>Адреса</t>
  </si>
  <si>
    <t>Прибирання прибудинкової території</t>
  </si>
  <si>
    <t>Прибирання снігу, посипання частини прибудинкової території,призначеної для проходу та проїзду,протиожеледними сумішами</t>
  </si>
  <si>
    <t>Прибирання сходових кліток</t>
  </si>
  <si>
    <t>Прибирання підвалів, технічних поверхів та покрівлі</t>
  </si>
  <si>
    <t>Поточний ремонт конструктивних елементів,внутрішньобудинкових систем гарячого і холодного водопостачання,водовідведення,централізованого опалення,тощо</t>
  </si>
  <si>
    <t>Обслуговування димовентиляційних каналів</t>
  </si>
  <si>
    <t>Освітлення місць загального користування</t>
  </si>
  <si>
    <t>Тариф                     (з ПДВ)</t>
  </si>
  <si>
    <t>Вулиця</t>
  </si>
  <si>
    <t>№ будинку</t>
  </si>
  <si>
    <t>грн./м2</t>
  </si>
  <si>
    <t>Куйбишева</t>
  </si>
  <si>
    <t xml:space="preserve">Куйбишева </t>
  </si>
  <si>
    <t>Шевченко</t>
  </si>
  <si>
    <t xml:space="preserve">Мира </t>
  </si>
  <si>
    <t>Мира</t>
  </si>
  <si>
    <t xml:space="preserve">Пролетарська </t>
  </si>
  <si>
    <t>Пров.Поштовий</t>
  </si>
  <si>
    <t xml:space="preserve">Пров.Партизанський </t>
  </si>
  <si>
    <t xml:space="preserve">Новая </t>
  </si>
  <si>
    <t xml:space="preserve">Пров.Шкільний </t>
  </si>
  <si>
    <t xml:space="preserve">Курчатова </t>
  </si>
  <si>
    <t>Леніна</t>
  </si>
  <si>
    <t xml:space="preserve">Ліхачева </t>
  </si>
  <si>
    <t>Маяковського</t>
  </si>
  <si>
    <t xml:space="preserve">Матросова </t>
  </si>
  <si>
    <t xml:space="preserve">Гоголя </t>
  </si>
  <si>
    <t>2а</t>
  </si>
  <si>
    <t xml:space="preserve">Космонавтів </t>
  </si>
  <si>
    <r>
      <t>З.Космодем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янської</t>
    </r>
  </si>
  <si>
    <t>1В</t>
  </si>
  <si>
    <t>Ломоносова</t>
  </si>
  <si>
    <t>Нова</t>
  </si>
  <si>
    <t>Польова</t>
  </si>
  <si>
    <t>П.Морозова</t>
  </si>
  <si>
    <t>9А</t>
  </si>
  <si>
    <t>Чехова</t>
  </si>
  <si>
    <t>Шахтарська</t>
  </si>
  <si>
    <t>Шкільна</t>
  </si>
  <si>
    <t>42а</t>
  </si>
  <si>
    <t>Пролетарська</t>
  </si>
  <si>
    <t>1а</t>
  </si>
  <si>
    <t>П. Морозова</t>
  </si>
  <si>
    <t xml:space="preserve">Шевченко </t>
  </si>
  <si>
    <t>Ф. Капусти</t>
  </si>
  <si>
    <t xml:space="preserve">Л.Українки </t>
  </si>
  <si>
    <t xml:space="preserve">Буденого </t>
  </si>
  <si>
    <t>121а</t>
  </si>
  <si>
    <t>Котовського</t>
  </si>
  <si>
    <t>1А</t>
  </si>
  <si>
    <t>2А</t>
  </si>
  <si>
    <t>3А</t>
  </si>
  <si>
    <t>1Б</t>
  </si>
  <si>
    <t>29А</t>
  </si>
  <si>
    <t>Пархоменко</t>
  </si>
  <si>
    <t>НАЧАЛЬНИК  КП ЛЖЕК №6                                                                                                  САМУЙЛЕНКО А.М.</t>
  </si>
  <si>
    <t>ЕКОНОМІСТ                                                                                                                                 СОРОКІНА А.Е.</t>
  </si>
  <si>
    <t>1 А</t>
  </si>
  <si>
    <t>15 А</t>
  </si>
  <si>
    <t>2Б</t>
  </si>
  <si>
    <t>ЕКОНОМІСТ                                                                                                                                ЧУЧУК М.О.</t>
  </si>
  <si>
    <t xml:space="preserve"> по КП "ЛЖЕК № 6"   на 2015 рік                                                          Додаток №1</t>
  </si>
  <si>
    <t xml:space="preserve">Структура витрат в тарифі на послуги з утримання  будинків, споруд та прибудинкових територій </t>
  </si>
  <si>
    <r>
      <t xml:space="preserve">УСЬОГО: 167 будинків   середньозважений тариф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2,04                    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</si>
</sst>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66" fontId="4" fillId="0" borderId="11" xfId="0" applyNumberFormat="1" applyFont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vertical="top" wrapText="1"/>
    </xf>
    <xf numFmtId="164" fontId="5" fillId="0" borderId="11" xfId="0" applyNumberFormat="1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 vertical="top" wrapText="1"/>
    </xf>
    <xf numFmtId="167" fontId="6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 wrapText="1"/>
    </xf>
    <xf numFmtId="167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4.xml" /><Relationship Id="rId80" Type="http://schemas.openxmlformats.org/officeDocument/2006/relationships/externalLink" Target="externalLinks/externalLink75.xml" /><Relationship Id="rId81" Type="http://schemas.openxmlformats.org/officeDocument/2006/relationships/externalLink" Target="externalLinks/externalLink76.xml" /><Relationship Id="rId82" Type="http://schemas.openxmlformats.org/officeDocument/2006/relationships/externalLink" Target="externalLinks/externalLink77.xml" /><Relationship Id="rId83" Type="http://schemas.openxmlformats.org/officeDocument/2006/relationships/externalLink" Target="externalLinks/externalLink78.xml" /><Relationship Id="rId84" Type="http://schemas.openxmlformats.org/officeDocument/2006/relationships/externalLink" Target="externalLinks/externalLink79.xml" /><Relationship Id="rId85" Type="http://schemas.openxmlformats.org/officeDocument/2006/relationships/externalLink" Target="externalLinks/externalLink80.xml" /><Relationship Id="rId86" Type="http://schemas.openxmlformats.org/officeDocument/2006/relationships/externalLink" Target="externalLinks/externalLink81.xml" /><Relationship Id="rId87" Type="http://schemas.openxmlformats.org/officeDocument/2006/relationships/externalLink" Target="externalLinks/externalLink82.xml" /><Relationship Id="rId88" Type="http://schemas.openxmlformats.org/officeDocument/2006/relationships/externalLink" Target="externalLinks/externalLink83.xml" /><Relationship Id="rId89" Type="http://schemas.openxmlformats.org/officeDocument/2006/relationships/externalLink" Target="externalLinks/externalLink84.xml" /><Relationship Id="rId90" Type="http://schemas.openxmlformats.org/officeDocument/2006/relationships/externalLink" Target="externalLinks/externalLink85.xml" /><Relationship Id="rId91" Type="http://schemas.openxmlformats.org/officeDocument/2006/relationships/externalLink" Target="externalLinks/externalLink86.xml" /><Relationship Id="rId92" Type="http://schemas.openxmlformats.org/officeDocument/2006/relationships/externalLink" Target="externalLinks/externalLink87.xml" /><Relationship Id="rId93" Type="http://schemas.openxmlformats.org/officeDocument/2006/relationships/externalLink" Target="externalLinks/externalLink88.xml" /><Relationship Id="rId94" Type="http://schemas.openxmlformats.org/officeDocument/2006/relationships/externalLink" Target="externalLinks/externalLink89.xml" /><Relationship Id="rId95" Type="http://schemas.openxmlformats.org/officeDocument/2006/relationships/externalLink" Target="externalLinks/externalLink90.xml" /><Relationship Id="rId96" Type="http://schemas.openxmlformats.org/officeDocument/2006/relationships/externalLink" Target="externalLinks/externalLink91.xml" /><Relationship Id="rId97" Type="http://schemas.openxmlformats.org/officeDocument/2006/relationships/externalLink" Target="externalLinks/externalLink92.xml" /><Relationship Id="rId98" Type="http://schemas.openxmlformats.org/officeDocument/2006/relationships/externalLink" Target="externalLinks/externalLink93.xml" /><Relationship Id="rId99" Type="http://schemas.openxmlformats.org/officeDocument/2006/relationships/externalLink" Target="externalLinks/externalLink94.xml" /><Relationship Id="rId100" Type="http://schemas.openxmlformats.org/officeDocument/2006/relationships/externalLink" Target="externalLinks/externalLink95.xml" /><Relationship Id="rId101" Type="http://schemas.openxmlformats.org/officeDocument/2006/relationships/externalLink" Target="externalLinks/externalLink96.xml" /><Relationship Id="rId102" Type="http://schemas.openxmlformats.org/officeDocument/2006/relationships/externalLink" Target="externalLinks/externalLink97.xml" /><Relationship Id="rId103" Type="http://schemas.openxmlformats.org/officeDocument/2006/relationships/externalLink" Target="externalLinks/externalLink98.xml" /><Relationship Id="rId104" Type="http://schemas.openxmlformats.org/officeDocument/2006/relationships/externalLink" Target="externalLinks/externalLink99.xml" /><Relationship Id="rId105" Type="http://schemas.openxmlformats.org/officeDocument/2006/relationships/externalLink" Target="externalLinks/externalLink100.xml" /><Relationship Id="rId106" Type="http://schemas.openxmlformats.org/officeDocument/2006/relationships/externalLink" Target="externalLinks/externalLink101.xml" /><Relationship Id="rId107" Type="http://schemas.openxmlformats.org/officeDocument/2006/relationships/externalLink" Target="externalLinks/externalLink102.xml" /><Relationship Id="rId108" Type="http://schemas.openxmlformats.org/officeDocument/2006/relationships/externalLink" Target="externalLinks/externalLink103.xml" /><Relationship Id="rId109" Type="http://schemas.openxmlformats.org/officeDocument/2006/relationships/externalLink" Target="externalLinks/externalLink104.xml" /><Relationship Id="rId110" Type="http://schemas.openxmlformats.org/officeDocument/2006/relationships/externalLink" Target="externalLinks/externalLink105.xml" /><Relationship Id="rId111" Type="http://schemas.openxmlformats.org/officeDocument/2006/relationships/externalLink" Target="externalLinks/externalLink106.xml" /><Relationship Id="rId112" Type="http://schemas.openxmlformats.org/officeDocument/2006/relationships/externalLink" Target="externalLinks/externalLink107.xml" /><Relationship Id="rId113" Type="http://schemas.openxmlformats.org/officeDocument/2006/relationships/externalLink" Target="externalLinks/externalLink108.xml" /><Relationship Id="rId114" Type="http://schemas.openxmlformats.org/officeDocument/2006/relationships/externalLink" Target="externalLinks/externalLink109.xml" /><Relationship Id="rId115" Type="http://schemas.openxmlformats.org/officeDocument/2006/relationships/externalLink" Target="externalLinks/externalLink110.xml" /><Relationship Id="rId116" Type="http://schemas.openxmlformats.org/officeDocument/2006/relationships/externalLink" Target="externalLinks/externalLink111.xml" /><Relationship Id="rId117" Type="http://schemas.openxmlformats.org/officeDocument/2006/relationships/externalLink" Target="externalLinks/externalLink112.xml" /><Relationship Id="rId118" Type="http://schemas.openxmlformats.org/officeDocument/2006/relationships/externalLink" Target="externalLinks/externalLink113.xml" /><Relationship Id="rId119" Type="http://schemas.openxmlformats.org/officeDocument/2006/relationships/externalLink" Target="externalLinks/externalLink114.xml" /><Relationship Id="rId120" Type="http://schemas.openxmlformats.org/officeDocument/2006/relationships/externalLink" Target="externalLinks/externalLink115.xml" /><Relationship Id="rId121" Type="http://schemas.openxmlformats.org/officeDocument/2006/relationships/externalLink" Target="externalLinks/externalLink116.xml" /><Relationship Id="rId122" Type="http://schemas.openxmlformats.org/officeDocument/2006/relationships/externalLink" Target="externalLinks/externalLink117.xml" /><Relationship Id="rId123" Type="http://schemas.openxmlformats.org/officeDocument/2006/relationships/externalLink" Target="externalLinks/externalLink118.xml" /><Relationship Id="rId124" Type="http://schemas.openxmlformats.org/officeDocument/2006/relationships/externalLink" Target="externalLinks/externalLink119.xml" /><Relationship Id="rId125" Type="http://schemas.openxmlformats.org/officeDocument/2006/relationships/externalLink" Target="externalLinks/externalLink120.xml" /><Relationship Id="rId126" Type="http://schemas.openxmlformats.org/officeDocument/2006/relationships/externalLink" Target="externalLinks/externalLink121.xml" /><Relationship Id="rId127" Type="http://schemas.openxmlformats.org/officeDocument/2006/relationships/externalLink" Target="externalLinks/externalLink122.xml" /><Relationship Id="rId128" Type="http://schemas.openxmlformats.org/officeDocument/2006/relationships/externalLink" Target="externalLinks/externalLink123.xml" /><Relationship Id="rId129" Type="http://schemas.openxmlformats.org/officeDocument/2006/relationships/externalLink" Target="externalLinks/externalLink124.xml" /><Relationship Id="rId130" Type="http://schemas.openxmlformats.org/officeDocument/2006/relationships/externalLink" Target="externalLinks/externalLink125.xml" /><Relationship Id="rId131" Type="http://schemas.openxmlformats.org/officeDocument/2006/relationships/externalLink" Target="externalLinks/externalLink126.xml" /><Relationship Id="rId132" Type="http://schemas.openxmlformats.org/officeDocument/2006/relationships/externalLink" Target="externalLinks/externalLink127.xml" /><Relationship Id="rId133" Type="http://schemas.openxmlformats.org/officeDocument/2006/relationships/externalLink" Target="externalLinks/externalLink128.xml" /><Relationship Id="rId134" Type="http://schemas.openxmlformats.org/officeDocument/2006/relationships/externalLink" Target="externalLinks/externalLink129.xml" /><Relationship Id="rId135" Type="http://schemas.openxmlformats.org/officeDocument/2006/relationships/externalLink" Target="externalLinks/externalLink130.xml" /><Relationship Id="rId136" Type="http://schemas.openxmlformats.org/officeDocument/2006/relationships/externalLink" Target="externalLinks/externalLink131.xml" /><Relationship Id="rId137" Type="http://schemas.openxmlformats.org/officeDocument/2006/relationships/externalLink" Target="externalLinks/externalLink132.xml" /><Relationship Id="rId138" Type="http://schemas.openxmlformats.org/officeDocument/2006/relationships/externalLink" Target="externalLinks/externalLink133.xml" /><Relationship Id="rId139" Type="http://schemas.openxmlformats.org/officeDocument/2006/relationships/externalLink" Target="externalLinks/externalLink134.xml" /><Relationship Id="rId140" Type="http://schemas.openxmlformats.org/officeDocument/2006/relationships/externalLink" Target="externalLinks/externalLink135.xml" /><Relationship Id="rId141" Type="http://schemas.openxmlformats.org/officeDocument/2006/relationships/externalLink" Target="externalLinks/externalLink136.xml" /><Relationship Id="rId142" Type="http://schemas.openxmlformats.org/officeDocument/2006/relationships/externalLink" Target="externalLinks/externalLink137.xml" /><Relationship Id="rId143" Type="http://schemas.openxmlformats.org/officeDocument/2006/relationships/externalLink" Target="externalLinks/externalLink138.xml" /><Relationship Id="rId144" Type="http://schemas.openxmlformats.org/officeDocument/2006/relationships/externalLink" Target="externalLinks/externalLink139.xml" /><Relationship Id="rId145" Type="http://schemas.openxmlformats.org/officeDocument/2006/relationships/externalLink" Target="externalLinks/externalLink140.xml" /><Relationship Id="rId146" Type="http://schemas.openxmlformats.org/officeDocument/2006/relationships/externalLink" Target="externalLinks/externalLink141.xml" /><Relationship Id="rId147" Type="http://schemas.openxmlformats.org/officeDocument/2006/relationships/externalLink" Target="externalLinks/externalLink142.xml" /><Relationship Id="rId148" Type="http://schemas.openxmlformats.org/officeDocument/2006/relationships/externalLink" Target="externalLinks/externalLink143.xml" /><Relationship Id="rId149" Type="http://schemas.openxmlformats.org/officeDocument/2006/relationships/externalLink" Target="externalLinks/externalLink144.xml" /><Relationship Id="rId150" Type="http://schemas.openxmlformats.org/officeDocument/2006/relationships/externalLink" Target="externalLinks/externalLink145.xml" /><Relationship Id="rId151" Type="http://schemas.openxmlformats.org/officeDocument/2006/relationships/externalLink" Target="externalLinks/externalLink146.xml" /><Relationship Id="rId152" Type="http://schemas.openxmlformats.org/officeDocument/2006/relationships/externalLink" Target="externalLinks/externalLink147.xml" /><Relationship Id="rId153" Type="http://schemas.openxmlformats.org/officeDocument/2006/relationships/externalLink" Target="externalLinks/externalLink148.xml" /><Relationship Id="rId154" Type="http://schemas.openxmlformats.org/officeDocument/2006/relationships/externalLink" Target="externalLinks/externalLink149.xml" /><Relationship Id="rId155" Type="http://schemas.openxmlformats.org/officeDocument/2006/relationships/externalLink" Target="externalLinks/externalLink150.xml" /><Relationship Id="rId156" Type="http://schemas.openxmlformats.org/officeDocument/2006/relationships/externalLink" Target="externalLinks/externalLink151.xml" /><Relationship Id="rId157" Type="http://schemas.openxmlformats.org/officeDocument/2006/relationships/externalLink" Target="externalLinks/externalLink152.xml" /><Relationship Id="rId158" Type="http://schemas.openxmlformats.org/officeDocument/2006/relationships/externalLink" Target="externalLinks/externalLink153.xml" /><Relationship Id="rId159" Type="http://schemas.openxmlformats.org/officeDocument/2006/relationships/externalLink" Target="externalLinks/externalLink154.xml" /><Relationship Id="rId160" Type="http://schemas.openxmlformats.org/officeDocument/2006/relationships/externalLink" Target="externalLinks/externalLink155.xml" /><Relationship Id="rId161" Type="http://schemas.openxmlformats.org/officeDocument/2006/relationships/externalLink" Target="externalLinks/externalLink156.xml" /><Relationship Id="rId162" Type="http://schemas.openxmlformats.org/officeDocument/2006/relationships/externalLink" Target="externalLinks/externalLink157.xml" /><Relationship Id="rId163" Type="http://schemas.openxmlformats.org/officeDocument/2006/relationships/externalLink" Target="externalLinks/externalLink158.xml" /><Relationship Id="rId164" Type="http://schemas.openxmlformats.org/officeDocument/2006/relationships/externalLink" Target="externalLinks/externalLink159.xml" /><Relationship Id="rId165" Type="http://schemas.openxmlformats.org/officeDocument/2006/relationships/externalLink" Target="externalLinks/externalLink160.xml" /><Relationship Id="rId166" Type="http://schemas.openxmlformats.org/officeDocument/2006/relationships/externalLink" Target="externalLinks/externalLink161.xml" /><Relationship Id="rId167" Type="http://schemas.openxmlformats.org/officeDocument/2006/relationships/externalLink" Target="externalLinks/externalLink162.xml" /><Relationship Id="rId168" Type="http://schemas.openxmlformats.org/officeDocument/2006/relationships/externalLink" Target="externalLinks/externalLink163.xml" /><Relationship Id="rId169" Type="http://schemas.openxmlformats.org/officeDocument/2006/relationships/externalLink" Target="externalLinks/externalLink164.xml" /><Relationship Id="rId170" Type="http://schemas.openxmlformats.org/officeDocument/2006/relationships/externalLink" Target="externalLinks/externalLink165.xml" /><Relationship Id="rId171" Type="http://schemas.openxmlformats.org/officeDocument/2006/relationships/externalLink" Target="externalLinks/externalLink166.xml" /><Relationship Id="rId172" Type="http://schemas.openxmlformats.org/officeDocument/2006/relationships/externalLink" Target="externalLinks/externalLink167.xml" /><Relationship Id="rId1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47;%20&#1050;&#1086;&#1089;&#1084;&#1086;&#1076;.%201&#1074;\&#1096;&#1072;&#1093;&#1084;&#1072;&#1090;&#1082;&#1072;%20&#1085;&#1086;&#1074;&#1072;&#1103;%203%20&#1074;&#1080;&#1076;&#1072;%20&#1042;&#1044;&#1054;%20&#1050;&#1086;&#1089;&#1084;&#1086;&#1076;%201&#107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5;&#1086;&#1074;&#1072;&#1103;%202\&#1096;&#1072;&#1093;&#1084;&#1072;&#1090;&#1082;&#1072;%20&#1085;&#1086;&#1074;&#1072;&#1103;%203%20&#1074;&#1080;&#1076;&#1072;%20&#1042;&#1044;&#1054;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44\&#1096;&#1072;&#1093;&#1084;&#1072;&#1090;&#1082;&#1072;%20&#1085;&#1086;&#1074;&#1072;&#1103;%203%20&#1074;&#1080;&#1076;&#1072;%20&#1042;&#1044;&#1054;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46\&#1096;&#1072;&#1093;&#1084;&#1072;&#1090;&#1082;&#1072;%20&#1085;&#1086;&#1074;&#1072;&#1103;%203%20&#1074;&#1080;&#1076;&#1072;%20&#1042;&#1044;&#1054;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47\&#1096;&#1072;&#1093;&#1084;&#1072;&#1090;&#1082;&#1072;%20&#1085;&#1086;&#1074;&#1072;&#1103;%203%20&#1074;&#1080;&#1076;&#1072;%20&#1042;&#1044;&#1054;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48\&#1096;&#1072;&#1093;&#1084;&#1072;&#1090;&#1082;&#1072;%20&#1085;&#1086;&#1074;&#1072;&#1103;%203%20&#1074;&#1080;&#1076;&#1072;%20&#1042;&#1044;&#1054;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51\&#1096;&#1072;&#1093;&#1084;&#1072;&#1090;&#1082;&#1072;%20&#1085;&#1086;&#1074;&#1072;&#1103;%203%20&#1074;&#1080;&#1076;&#1072;%20&#1042;&#1044;&#1054;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0\&#1096;&#1072;&#1093;&#1084;&#1072;&#1090;&#1082;&#1072;%20&#1085;&#1086;&#1074;&#1072;&#1103;%203%20&#1074;&#1080;&#1076;&#1072;%20&#1042;&#1044;&#1054;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1\&#1096;&#1072;&#1093;&#1084;&#1072;&#1090;&#1082;&#1072;%20&#1085;&#1086;&#1074;&#1072;&#1103;%203%20&#1074;&#1080;&#1076;&#1072;%20&#1042;&#1044;&#1054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8\&#1096;&#1072;&#1093;&#1084;&#1072;&#1090;&#1082;&#1072;%20&#1085;&#1086;&#1074;&#1072;&#1103;%203%20&#1074;&#1080;&#1076;&#1072;%20&#1042;&#1044;&#1054;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9\&#1096;&#1072;&#1093;&#1084;&#1072;&#1090;&#1082;&#1072;%20&#1085;&#1086;&#1074;&#1072;&#1103;%203%20&#1074;&#1080;&#1076;&#1072;%20&#1042;&#1044;&#1054;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0\&#1096;&#1072;&#1093;&#1084;&#1072;&#1090;&#1082;&#1072;%20&#1085;&#1086;&#1074;&#1072;&#1103;%203%20&#1074;&#1080;&#1076;&#1072;%20&#1042;&#1044;&#10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3;&#1086;&#1074;&#1072;&#1103;%206\&#1096;&#1072;&#1093;&#1084;&#1072;&#1090;&#1082;&#1072;%20&#1085;&#1086;&#1074;&#1072;&#1103;%203%20&#1074;&#1080;&#1076;&#1072;%20&#1042;&#1044;&#1054;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1\&#1096;&#1072;&#1093;&#1084;&#1072;&#1090;&#1082;&#1072;%20&#1085;&#1086;&#1074;&#1072;&#1103;%203%20&#1074;&#1080;&#1076;&#1072;%20&#1042;&#1044;&#1054;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2\&#1096;&#1072;&#1093;&#1084;&#1072;&#1090;&#1082;&#1072;%20&#1085;&#1086;&#1074;&#1072;&#1103;%203%20&#1074;&#1080;&#1076;&#1072;%20&#1042;&#1044;&#1054;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3\&#1096;&#1072;&#1093;&#1084;&#1072;&#1090;&#1082;&#1072;%20&#1085;&#1086;&#1074;&#1072;&#1103;%203%20&#1074;&#1080;&#1076;&#1072;%20&#1042;&#1044;&#1054;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4\&#1096;&#1072;&#1093;&#1084;&#1072;&#1090;&#1082;&#1072;%20&#1085;&#1086;&#1074;&#1072;&#1103;%203%20&#1074;&#1080;&#1076;&#1072;%20&#1042;&#1044;&#1054;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5\&#1096;&#1072;&#1093;&#1084;&#1072;&#1090;&#1082;&#1072;%20&#1085;&#1086;&#1074;&#1072;&#1103;%203%20&#1074;&#1080;&#1076;&#1072;%20&#1042;&#1044;&#1054;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86;&#1095;&#1090;&#1086;&#1074;&#1099;&#1081;,5\&#1096;&#1072;&#1093;&#1084;&#1072;&#1090;&#1082;&#1072;%20&#1085;&#1086;&#1074;&#1072;&#1103;%203%20&#1074;&#1080;&#1076;&#1072;%20&#1042;&#1044;&#1054;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72;&#1088;&#1090;&#1080;&#1079;&#1072;&#1085;&#1089;&#1082;&#1080;,1\&#1096;&#1072;&#1093;&#1084;&#1072;&#1090;&#1082;&#1072;%20&#1085;&#1086;&#1074;&#1072;&#1103;%203%20&#1074;&#1080;&#1076;&#1072;%20&#1042;&#1044;&#1054;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5;&#1072;&#1088;&#1090;&#1080;&#1079;&#1072;&#1085;&#1089;&#1082;&#1080;,2\&#1096;&#1072;&#1093;&#1084;&#1072;&#1090;&#1082;&#1072;%20&#1085;&#1086;&#1074;&#1072;&#1103;%203%20&#1074;&#1080;&#1076;&#1072;%20&#1042;&#1044;&#1054;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3;&#1086;&#1074;&#1072;&#1103;,3\&#1096;&#1072;&#1093;&#1084;&#1072;&#1090;&#1082;&#1072;%20&#1085;&#1086;&#1074;&#1072;&#1103;%203%20&#1074;&#1080;&#1076;&#1072;%20&#1042;&#1044;&#1054;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64;&#1082;&#1086;&#1083;&#1100;&#1085;&#1099;&#1081;,5\&#1096;&#1072;&#1093;&#1084;&#1072;&#1090;&#1082;&#1072;%20&#1085;&#1086;&#1074;&#1072;&#1103;%203%20&#1074;&#1080;&#1076;&#1072;%20&#1042;&#1044;&#10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&#1086;&#1083;&#1077;&#1074;&#1072;&#1103;%2014\&#1096;&#1072;&#1093;&#1084;&#1072;&#1090;&#1082;&#1072;%20&#1085;&#1086;&#1074;&#1072;&#1103;%203%20&#1074;&#1080;&#1076;&#1072;%20&#1042;&#1044;&#1054;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64;&#1082;&#1086;&#1083;&#1100;&#1085;&#1099;&#1081;,7\&#1096;&#1072;&#1093;&#1084;&#1072;&#1090;&#1082;&#1072;%20&#1085;&#1086;&#1074;&#1072;&#1103;%203%20&#1074;&#1080;&#1076;&#1072;%20&#1042;&#1044;&#1054;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8;&#1095;&#1072;&#1090;&#1086;&#1074;&#1072;,1\&#1096;&#1072;&#1093;&#1084;&#1072;&#1090;&#1082;&#1072;%20&#1085;&#1086;&#1074;&#1072;&#1103;%203%20&#1074;&#1080;&#1076;&#1072;%20&#1042;&#1044;&#1054;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8;&#1095;&#1072;&#1090;&#1086;&#1074;&#1072;,3\&#1096;&#1072;&#1093;&#1084;&#1072;&#1090;&#1082;&#1072;%20&#1085;&#1086;&#1074;&#1072;&#1103;%203%20&#1074;&#1080;&#1076;&#1072;%20&#1042;&#1044;&#1054;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1\&#1096;&#1072;&#1093;&#1084;&#1072;&#1090;&#1082;&#1072;%20&#1085;&#1086;&#1074;&#1072;&#1103;%203%20&#1074;&#1080;&#1076;&#1072;%20&#1042;&#1044;&#1054;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2\&#1096;&#1072;&#1093;&#1084;&#1072;&#1090;&#1082;&#1072;%20&#1085;&#1086;&#1074;&#1072;&#1103;%203%20&#1074;&#1080;&#1076;&#1072;%20&#1042;&#1044;&#1054;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3\&#1096;&#1072;&#1093;&#1084;&#1072;&#1090;&#1082;&#1072;%20&#1085;&#1086;&#1074;&#1072;&#1103;%203%20&#1074;&#1080;&#1076;&#1072;%20&#1042;&#1044;&#1054;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4\&#1096;&#1072;&#1093;&#1084;&#1072;&#1090;&#1082;&#1072;%20&#1085;&#1086;&#1074;&#1072;&#1103;%203%20&#1074;&#1080;&#1076;&#1072;%20&#1042;&#1044;&#1054;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5\&#1096;&#1072;&#1093;&#1084;&#1072;&#1090;&#1082;&#1072;%20&#1085;&#1086;&#1074;&#1072;&#1103;%203%20&#1074;&#1080;&#1076;&#1072;%20&#1042;&#1044;&#1054;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6\&#1096;&#1072;&#1093;&#1084;&#1072;&#1090;&#1082;&#1072;%20&#1085;&#1086;&#1074;&#1072;&#1103;%203%20&#1074;&#1080;&#1076;&#1072;%20&#1042;&#1044;&#1054;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7\&#1096;&#1072;&#1093;&#1084;&#1072;&#1090;&#1082;&#1072;%20&#1085;&#1086;&#1074;&#1072;&#1103;%203%20&#1074;&#1080;&#1076;&#1072;%20&#1042;&#1044;&#10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&#1086;&#1083;&#1077;&#1074;&#1072;&#1103;%2016\&#1096;&#1072;&#1093;&#1084;&#1072;&#1090;&#1082;&#1072;%20&#1085;&#1086;&#1074;&#1072;&#1103;%203%20&#1074;&#1080;&#1076;&#1072;%20&#1042;&#1044;&#1054;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77;&#1085;&#1080;&#1085;&#1072;,8\&#1096;&#1072;&#1093;&#1084;&#1072;&#1090;&#1082;&#1072;%20&#1085;&#1086;&#1074;&#1072;&#1103;%203%20&#1074;&#1080;&#1076;&#1072;%20&#1042;&#1044;&#1054;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80;&#1093;&#1072;&#1095;&#1077;&#1074;&#1072;,2\&#1096;&#1072;&#1093;&#1084;&#1072;&#1090;&#1082;&#1072;%20&#1085;&#1086;&#1074;&#1072;&#1103;%203%20&#1074;&#1080;&#1076;&#1072;%20&#1042;&#1044;&#1054;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1;&#1080;&#1093;&#1072;&#1095;&#1077;&#1074;&#1072;,6\&#1096;&#1072;&#1093;&#1084;&#1072;&#1090;&#1082;&#1072;%20&#1085;&#1086;&#1074;&#1072;&#1103;%203%20&#1074;&#1080;&#1076;&#1072;%20&#1042;&#1044;&#1054;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72;&#1103;&#1082;&#1086;&#1074;&#1089;&#1082;&#1086;&#1075;&#1086;,5\&#1096;&#1072;&#1093;&#1084;&#1072;&#1090;&#1082;&#1072;%20&#1085;&#1086;&#1074;&#1072;&#1103;%203%20&#1074;&#1080;&#1076;&#1072;%20&#1042;&#1044;&#1054;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72;&#1103;&#1082;&#1086;&#1074;&#1089;&#1082;&#1086;&#1075;&#1086;,6\&#1096;&#1072;&#1093;&#1084;&#1072;&#1090;&#1082;&#1072;%20&#1085;&#1086;&#1074;&#1072;&#1103;%203%20&#1074;&#1080;&#1076;&#1072;%20&#1042;&#1044;&#1054;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72;&#1090;&#1088;&#1086;&#1089;&#1086;&#1074;&#1072;,2\&#1096;&#1072;&#1093;&#1084;&#1072;&#1090;&#1082;&#1072;%20&#1085;&#1086;&#1074;&#1072;&#1103;%203%20&#1074;&#1080;&#1076;&#1072;%20&#1042;&#1044;&#1054;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72;&#1090;&#1088;&#1086;&#1089;&#1086;&#1074;&#1072;,4\&#1096;&#1072;&#1093;&#1084;&#1072;&#1090;&#1082;&#1072;%20&#1085;&#1086;&#1074;&#1072;&#1103;%203%20&#1074;&#1080;&#1076;&#1072;%20&#1042;&#1044;&#1054;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72;&#1090;&#1088;&#1086;&#1089;&#1086;&#1074;&#1072;,5\&#1096;&#1072;&#1093;&#1084;&#1072;&#1090;&#1082;&#1072;%20&#1085;&#1086;&#1074;&#1072;&#1103;%203%20&#1074;&#1080;&#1076;&#1072;%20&#1042;&#1044;&#1054;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72;&#1090;&#1088;&#1086;&#1089;&#1086;&#1074;&#1072;,6\&#1096;&#1072;&#1093;&#1084;&#1072;&#1090;&#1082;&#1072;%20&#1085;&#1086;&#1074;&#1072;&#1103;%203%20&#1074;&#1080;&#1076;&#1072;%20&#1042;&#1044;&#1054;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72;&#1090;&#1088;&#1086;&#1089;&#1086;&#1074;&#1072;,11\&#1096;&#1072;&#1093;&#1084;&#1072;&#1090;&#1082;&#1072;%20&#1085;&#1086;&#1074;&#1072;&#1103;%203%20&#1074;&#1080;&#1076;&#1072;%20&#1042;&#1044;&#10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7;&#1086;&#1083;&#1077;&#1074;&#1072;&#1103;%2018\&#1096;&#1072;&#1093;&#1084;&#1072;&#1090;&#1082;&#1072;%20&#1085;&#1086;&#1074;&#1072;&#1103;%203%20&#1074;&#1080;&#1076;&#1072;%20&#1042;&#1044;&#1054;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43;&#1086;&#1075;&#1086;&#1083;&#1103;,1\&#1096;&#1072;&#1093;&#1084;&#1072;&#1090;&#1082;&#1072;%20&#1085;&#1086;&#1074;&#1072;&#1103;%203%20&#1074;&#1080;&#1076;&#1072;%20&#1042;&#1044;&#1054;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43;&#1086;&#1075;&#1086;&#1083;&#1103;,2\&#1096;&#1072;&#1093;&#1084;&#1072;&#1090;&#1082;&#1072;%20&#1085;&#1086;&#1074;&#1072;&#1103;%203%20&#1074;&#1080;&#1076;&#1072;%20&#1042;&#1044;&#1054;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43;&#1086;&#1075;&#1086;&#1083;&#1103;,2&#1072;\&#1096;&#1072;&#1093;&#1084;&#1072;&#1090;&#1082;&#1072;%20&#1085;&#1086;&#1074;&#1072;&#1103;%203%20&#1074;&#1080;&#1076;&#1072;%20&#1042;&#1044;&#1054;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43;&#1086;&#1075;&#1086;&#1083;&#1103;,4\&#1096;&#1072;&#1093;&#1084;&#1072;&#1090;&#1082;&#1072;%20&#1085;&#1086;&#1074;&#1072;&#1103;%203%20&#1074;&#1080;&#1076;&#1072;%20&#1042;&#1044;&#1054;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43;&#1086;&#1075;&#1086;&#1083;&#1103;,6\&#1096;&#1072;&#1093;&#1084;&#1072;&#1090;&#1082;&#1072;%20&#1085;&#1086;&#1074;&#1072;&#1103;%203%20&#1074;&#1080;&#1076;&#1072;%20&#1042;&#1044;&#1054;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2\&#1096;&#1072;&#1093;&#1084;&#1072;&#1090;&#1082;&#1072;%20&#1085;&#1086;&#1074;&#1072;&#1103;%203%20&#1074;&#1080;&#1076;&#1072;%20&#1042;&#1044;&#1054;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3\&#1096;&#1072;&#1093;&#1084;&#1072;&#1090;&#1082;&#1072;%20&#1085;&#1086;&#1074;&#1072;&#1103;%203%20&#1074;&#1080;&#1076;&#1072;%20&#1042;&#1044;&#1054;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4\&#1096;&#1072;&#1093;&#1084;&#1072;&#1090;&#1082;&#1072;%20&#1085;&#1086;&#1074;&#1072;&#1103;%203%20&#1074;&#1080;&#1076;&#1072;%20&#1042;&#1044;&#1054;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5\&#1096;&#1072;&#1093;&#1084;&#1072;&#1090;&#1082;&#1072;%20&#1085;&#1086;&#1074;&#1072;&#1103;%203%20&#1074;&#1080;&#1076;&#1072;%20&#1042;&#1044;&#1054;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3-&#1093;%20&#1101;&#1090;&#1072;&#1078;&#1085;&#1099;&#1077;%20&#1076;&#1086;&#1084;&#1072;%20&#1053;&#1086;&#1074;&#1086;&#1076;&#1088;&#1091;&#1078;&#1077;&#1089;&#1082;\&#1052;&#1080;&#1088;&#1072;,42\&#1096;&#1072;&#1093;&#1084;&#1072;&#1090;&#1082;&#1072;%20&#1085;&#1086;&#1074;&#1072;&#1103;%203%20&#1074;&#1080;&#1076;&#1072;%20&#1042;&#1044;&#105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&#1086;&#1083;&#1077;&#1074;&#1072;&#1103;%2020\&#1096;&#1072;&#1093;&#1084;&#1072;&#1090;&#1082;&#1072;%20&#1085;&#1086;&#1074;&#1072;&#1103;%203%20&#1074;&#1080;&#1076;&#1072;%20&#1042;&#1044;&#1054;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3-&#1093;%20&#1101;&#1090;&#1072;&#1078;&#1085;&#1099;&#1077;%20&#1076;&#1086;&#1084;&#1072;%20&#1053;&#1086;&#1074;&#1086;&#1076;&#1088;&#1091;&#1078;&#1077;&#1089;&#1082;\&#1052;&#1080;&#1088;&#1072;,42&#1072;\&#1096;&#1072;&#1093;&#1084;&#1072;&#1090;&#1082;&#1072;%20&#1085;&#1086;&#1074;&#1072;&#1103;%203%20&#1074;&#1080;&#1076;&#1072;%20&#1042;&#1044;&#1054;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3-&#1093;%20&#1101;&#1090;&#1072;&#1078;&#1085;&#1099;&#1077;%20&#1076;&#1086;&#1084;&#1072;%20&#1053;&#1086;&#1074;&#1086;&#1076;&#1088;&#1091;&#1078;&#1077;&#1089;&#1082;\&#1055;&#1088;&#1086;&#1083;&#1077;&#1090;&#1072;&#1088;&#1089;&#1082;&#1072;&#1103;,6\&#1096;&#1072;&#1093;&#1084;&#1072;&#1090;&#1082;&#1072;%20&#1085;&#1086;&#1074;&#1072;&#1103;%203%20&#1074;&#1080;&#1076;&#1072;%20&#1042;&#1044;&#1054;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4-&#1093;%20&#1101;&#1090;&#1072;&#1078;&#1085;&#1099;&#1077;%20&#1076;&#1086;&#1084;&#1072;%20&#1053;&#1086;&#1074;&#1086;&#1076;&#1088;&#1091;&#1078;&#1077;&#1089;&#1082;\&#1050;&#1091;&#1081;&#1073;&#1099;&#1096;&#1074;&#1072;,36\&#1096;&#1072;&#1093;&#1084;&#1072;&#1090;&#1082;&#1072;%20&#1085;&#1086;&#1074;&#1072;&#1103;%203%20&#1074;&#1080;&#1076;&#1072;%20&#1042;&#1044;&#1054;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4-&#1093;%20&#1101;&#1090;&#1072;&#1078;&#1085;&#1099;&#1077;%20&#1076;&#1086;&#1084;&#1072;%20&#1053;&#1086;&#1074;&#1086;&#1076;&#1088;&#1091;&#1078;&#1077;&#1089;&#1082;\&#1050;&#1091;&#1081;&#1073;&#1099;&#1096;&#1074;&#1072;,38\&#1096;&#1072;&#1093;&#1084;&#1072;&#1090;&#1082;&#1072;%20&#1085;&#1086;&#1074;&#1072;&#1103;%203%20&#1074;&#1080;&#1076;&#1072;%20&#1042;&#1044;&#1054;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4-&#1093;%20&#1101;&#1090;&#1072;&#1078;&#1085;&#1099;&#1077;%20&#1076;&#1086;&#1084;&#1072;%20&#1053;&#1086;&#1074;&#1086;&#1076;&#1088;&#1091;&#1078;&#1077;&#1089;&#1082;\&#1050;&#1091;&#1081;&#1073;&#1099;&#1096;&#1074;&#1072;,40\&#1096;&#1072;&#1093;&#1084;&#1072;&#1090;&#1082;&#1072;%20&#1085;&#1086;&#1074;&#1072;&#1103;%203%20&#1074;&#1080;&#1076;&#1072;%20&#1042;&#1044;&#1054;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4-&#1093;%20&#1101;&#1090;&#1072;&#1078;&#1085;&#1099;&#1077;%20&#1076;&#1086;&#1084;&#1072;%20&#1053;&#1086;&#1074;&#1086;&#1076;&#1088;&#1091;&#1078;&#1077;&#1089;&#1082;\&#1043;&#1086;&#1075;&#1086;&#1083;&#1103;,1&#1072;\&#1096;&#1072;&#1093;&#1084;&#1072;&#1090;&#1082;&#1072;%20&#1085;&#1086;&#1074;&#1072;&#1103;%203%20&#1074;&#1080;&#1076;&#1072;%20&#1042;&#1044;&#1054;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0;&#1091;&#1081;&#1073;&#1099;&#1096;&#1077;&#1074;&#1072;,29\&#1096;&#1072;&#1093;&#1084;&#1072;&#1090;&#1082;&#1072;%20&#1085;&#1086;&#1074;&#1072;&#1103;%203%20&#1074;&#1080;&#1076;&#1072;%20&#1042;&#1044;&#1054;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0;&#1091;&#1081;&#1073;&#1099;&#1096;&#1077;&#1074;&#1072;,31\&#1096;&#1072;&#1093;&#1084;&#1072;&#1090;&#1082;&#1072;%20&#1085;&#1086;&#1074;&#1072;&#1103;%203%20&#1074;&#1080;&#1076;&#1072;%20&#1042;&#1044;&#1054;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0;&#1091;&#1081;&#1073;&#1099;&#1096;&#1077;&#1074;&#1072;,42\&#1096;&#1072;&#1093;&#1084;&#1072;&#1090;&#1082;&#1072;%20&#1085;&#1086;&#1074;&#1072;&#1103;%203%20&#1074;&#1080;&#1076;&#1072;%20&#1042;&#1044;&#1054;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0;&#1091;&#1081;&#1073;&#1099;&#1096;&#1077;&#1074;&#1072;,42&#1040;\&#1096;&#1072;&#1093;&#1084;&#1072;&#1090;&#1082;&#1072;%20&#1085;&#1086;&#1074;&#1072;&#1103;%203%20&#1074;&#1080;&#1076;&#1072;%20&#1042;&#1044;&#105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7;&#1086;&#1083;&#1077;&#1074;&#1072;&#1103;%2022\&#1096;&#1072;&#1093;&#1084;&#1072;&#1090;&#1082;&#1072;%20&#1085;&#1086;&#1074;&#1072;&#1103;%203%20&#1074;&#1080;&#1076;&#1072;%20&#1042;&#1044;&#1054;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0;&#1091;&#1081;&#1073;&#1099;&#1096;&#1077;&#1074;&#1072;,44\&#1096;&#1072;&#1093;&#1084;&#1072;&#1090;&#1082;&#1072;%20&#1085;&#1086;&#1074;&#1072;&#1103;%203%20&#1074;&#1080;&#1076;&#1072;%20&#1042;&#1044;&#1054;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0;&#1091;&#1081;&#1073;&#1099;&#1096;&#1077;&#1074;&#1072;,48\&#1096;&#1072;&#1093;&#1084;&#1072;&#1090;&#1082;&#1072;%20&#1085;&#1086;&#1074;&#1072;&#1103;%203%20&#1074;&#1080;&#1076;&#1072;%20&#1042;&#1044;&#1054;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64;&#1077;&#1074;&#1095;&#1077;&#1085;&#1082;&#1086;,1\&#1096;&#1072;&#1093;&#1084;&#1072;&#1090;&#1082;&#1072;%20&#1085;&#1086;&#1074;&#1072;&#1103;%203%20&#1074;&#1080;&#1076;&#1072;%20&#1042;&#1044;&#1054;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0;&#1072;&#1087;&#1091;&#1089;&#1090;&#1099;,12\&#1096;&#1072;&#1093;&#1084;&#1072;&#1090;&#1082;&#1072;%20&#1085;&#1086;&#1074;&#1072;&#1103;%203%20&#1074;&#1080;&#1076;&#1072;%20&#1042;&#1044;&#1054;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1;.&#1059;&#1082;&#1088;&#1072;&#1080;&#1085;&#1082;&#1080;,2\&#1096;&#1072;&#1093;&#1084;&#1072;&#1090;&#1082;&#1072;%20&#1085;&#1086;&#1074;&#1072;&#1103;%203%20&#1074;&#1080;&#1076;&#1072;%20&#1042;&#1044;&#1054;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52;&#1080;&#1088;&#1072;,53\&#1096;&#1072;&#1093;&#1084;&#1072;&#1090;&#1082;&#1072;%20&#1085;&#1086;&#1074;&#1072;&#1103;%203%20&#1074;&#1080;&#1076;&#1072;%20&#1042;&#1044;&#1054;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41;&#1091;&#1076;&#1077;&#1085;&#1085;&#1086;&#1075;&#1086;,121&#1072;\&#1096;&#1072;&#1093;&#1084;&#1072;&#1090;&#1082;&#1072;%20&#1085;&#1086;&#1074;&#1072;&#1103;%203%20&#1074;&#1080;&#1076;&#1072;%20&#1042;&#1044;&#1054;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5-&#1090;&#1080;%20&#1101;&#1090;&#1072;&#1078;&#1085;&#1099;&#1077;%20&#1076;&#1086;&#1084;&#1072;%20&#1053;&#1086;&#1074;&#1086;&#1076;&#1088;&#1091;&#1078;&#1077;&#1089;&#1082;\&#1041;&#1091;&#1076;&#1077;&#1085;&#1085;&#1086;&#1075;&#1086;,224\&#1096;&#1072;&#1093;&#1084;&#1072;&#1090;&#1082;&#1072;%20&#1085;&#1086;&#1074;&#1072;&#1103;%203%20&#1074;&#1080;&#1076;&#1072;%20&#1042;&#1044;&#10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.%20&#1052;&#1086;&#1088;&#1086;&#1079;&#1086;&#1074;&#1072;%207\&#1096;&#1072;&#1093;&#1084;&#1072;&#1090;&#1082;&#1072;%20&#1085;&#1086;&#1074;&#1072;&#1103;%203%20&#1074;&#1080;&#1076;&#1072;%20&#1042;&#1044;&#10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.%20&#1052;&#1086;&#1088;&#1086;&#1079;&#1086;&#1074;&#1072;%209\&#1096;&#1072;&#1093;&#1084;&#1072;&#1090;&#1082;&#1072;%20&#1085;&#1086;&#1074;&#1072;&#1103;%203%20&#1074;&#1080;&#1076;&#1072;%20&#1042;&#1044;&#10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5;.%20&#1052;&#1086;&#1088;&#1086;&#1079;&#1086;&#1074;&#1072;%209&#1040;\&#1096;&#1072;&#1093;&#1084;&#1072;&#1090;&#1082;&#1072;%20&#1085;&#1086;&#1074;&#1072;&#1103;%203%20&#1074;&#1080;&#1076;&#1072;%20&#1042;&#1044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47;.%20&#1050;&#1086;&#1089;&#1084;&#1086;&#1076;.7\&#1096;&#1072;&#1093;&#1084;&#1072;&#1090;&#1082;&#1072;%20&#1085;&#1086;&#1074;&#1072;&#1103;%203%20&#1074;&#1080;&#1076;&#1072;%20&#1042;&#1044;&#10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1\&#1096;&#1072;&#1093;&#1084;&#1072;&#1090;&#1082;&#1072;%20&#1085;&#1086;&#1074;&#1072;&#1103;%203%20&#1074;&#1080;&#1076;&#1072;%20&#1042;&#1044;&#105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2\&#1096;&#1072;&#1093;&#1084;&#1072;&#1090;&#1082;&#1072;%20&#1085;&#1086;&#1074;&#1072;&#1103;%203%20&#1074;&#1080;&#1076;&#1072;%20&#1042;&#1044;&#105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3\&#1096;&#1072;&#1093;&#1084;&#1072;&#1090;&#1082;&#1072;%20&#1085;&#1086;&#1074;&#1072;&#1103;%203%20&#1074;&#1080;&#1076;&#1072;%20&#1042;&#1044;&#105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4\&#1096;&#1072;&#1093;&#1084;&#1072;&#1090;&#1082;&#1072;%20&#1085;&#1086;&#1074;&#1072;&#1103;%203%20&#1074;&#1080;&#1076;&#1072;%20&#1042;&#1044;&#105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5\&#1096;&#1072;&#1093;&#1084;&#1072;&#1090;&#1082;&#1072;%20&#1085;&#1086;&#1074;&#1072;&#1103;%203%20&#1074;&#1080;&#1076;&#1072;%20&#1042;&#1044;&#105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5;&#1077;&#1093;&#1086;&#1074;&#1072;%207\&#1096;&#1072;&#1093;&#1084;&#1072;&#1090;&#1082;&#1072;%20&#1085;&#1086;&#1074;&#1072;&#1103;%203%20&#1074;&#1080;&#1076;&#1072;%20&#1042;&#1044;&#10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72;&#1093;&#1090;&#1077;&#1088;&#1089;&#1082;&#1072;&#1103;%209\&#1096;&#1072;&#1093;&#1084;&#1072;&#1090;&#1082;&#1072;%20&#1085;&#1086;&#1074;&#1072;&#1103;%203%20&#1074;&#1080;&#1076;%20&#1042;&#1044;&#105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72;&#1093;&#1090;&#1077;&#1088;&#1089;&#1082;&#1072;&#1103;%2011\&#1096;&#1072;&#1093;&#1084;&#1072;&#1090;&#1082;&#1072;%20&#1085;&#1086;&#1074;&#1072;&#1103;%203%20&#1074;&#1080;&#1076;&#1072;%20&#1042;&#1044;&#105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15\&#1096;&#1072;&#1093;&#1084;&#1072;&#1090;&#1082;&#1072;%20&#1085;&#1086;&#1074;&#1072;&#1103;%203%20&#1074;&#1080;&#1076;&#1072;%20&#1042;&#1044;&#105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17\&#1096;&#1072;&#1093;&#1084;&#1072;&#1090;&#1082;&#1072;%20&#1085;&#1086;&#1074;&#1072;&#1103;%203%20&#1074;&#1080;&#1076;&#1072;%20&#1042;&#1044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19\&#1096;&#1072;&#1093;&#1084;&#1072;&#1090;&#1082;&#1072;%20&#1085;&#1086;&#1074;&#1072;&#1103;%203%20&#1074;&#1080;&#1076;&#1072;%20&#1042;&#1044;&#1054;%20&#1089;&#1086;%20&#1089;&#1090;&#1086;&#1103;&#1082;&#1072;&#1084;&#108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2\&#1096;&#1072;&#1093;&#1084;&#1072;&#1090;&#1082;&#1072;%20&#1085;&#1086;&#1074;&#1072;&#1103;%203%20&#1074;&#1080;&#1076;&#1072;%20&#1042;&#1044;&#105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4\&#1096;&#1072;&#1093;&#1084;&#1072;&#1090;&#1082;&#1072;%20&#1085;&#1086;&#1074;&#1072;&#1103;%203%20&#1074;&#1080;&#1076;&#1072;%20&#1042;&#1044;&#105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6\&#1096;&#1072;&#1093;&#1084;&#1072;&#1090;&#1082;&#1072;%20&#1085;&#1086;&#1074;&#1072;&#1103;%203%20&#1074;&#1080;&#1076;&#1072;%20&#1042;&#1044;&#105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8\&#1096;&#1072;&#1093;&#1084;&#1072;&#1090;&#1082;&#1072;%20&#1085;&#1086;&#1074;&#1072;&#1103;%203%20&#1074;&#1080;&#1076;&#1072;%20&#1042;&#1044;&#105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82;&#1086;&#1083;&#1100;&#1085;&#1072;&#1103;%201\&#1096;&#1072;&#1093;&#1084;&#1072;&#1090;&#1082;&#1072;%20&#1085;&#1086;&#1074;&#1072;&#1103;%203%20&#1074;&#1080;&#1076;&#1072;%20&#1042;&#1044;&#105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96;&#1082;&#1086;&#1083;&#1100;&#1085;&#1072;&#1103;%203\&#1096;&#1072;&#1093;&#1084;&#1072;&#1090;&#1082;&#1072;%20&#1085;&#1086;&#1074;&#1072;&#1103;%203%20&#1074;&#1080;&#1076;&#1072;%20&#1042;&#1044;&#105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3-&#1093;%20&#1101;&#1090;&#1072;&#1078;&#1085;&#1099;&#1077;%20&#1076;&#1086;&#1084;&#1072;\&#1051;&#1086;&#1084;&#1086;&#1085;&#1086;&#1089;&#1086;&#1074;&#1072;%2021\&#1096;&#1072;&#1093;&#1084;&#1072;&#1090;&#1082;&#1072;%20&#1085;&#1086;&#1074;&#1072;&#1103;%20&#1051;&#1086;&#1084;&#1086;&#1085;&#1086;&#1089;%2021%203%20&#1074;&#1080;&#1076;&#1072;%20&#1042;&#1044;&#1054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27\&#1096;&#1072;&#1093;&#1084;&#1072;&#1090;&#1082;&#1072;%20&#1085;&#1086;&#1074;&#1072;&#1103;%203%20&#1074;&#1080;&#1076;&#1072;%20&#1042;&#1044;&#105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29\&#1096;&#1072;&#1093;&#1084;&#1072;&#1090;&#1082;&#1072;%20&#1085;&#1086;&#1074;&#1072;&#1103;%203%20&#1074;&#1080;&#1076;&#1072;%20&#1042;&#1044;&#1054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33\&#1096;&#1072;&#1093;&#1084;&#1072;&#1090;&#1082;&#1072;%20&#1085;&#1086;&#1074;&#1072;&#1103;%203%20&#1074;&#1080;&#1076;&#1072;%20&#1042;&#1044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23\&#1096;&#1072;&#1093;&#1084;&#1072;&#1090;&#1082;&#1072;%20&#1085;&#1086;&#1074;&#1072;&#1103;%203%20&#1074;&#1080;&#1076;&#1072;%20&#1042;&#1044;&#105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1;&#1086;&#1084;&#1086;&#1085;&#1086;&#1089;&#1086;&#1074;&#1072;%2035\&#1096;&#1072;&#1093;&#1084;&#1072;&#1090;&#1082;&#1072;%20&#1085;&#1086;&#1074;&#1072;&#1103;%203%20&#1074;&#1080;&#1076;&#1072;%20&#1042;&#1044;&#1054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5;.%20&#1052;&#1086;&#1088;&#1086;&#1079;&#1086;&#1074;&#1072;%202\&#1096;&#1072;&#1093;&#1084;&#1072;&#1090;&#1082;&#1072;%20&#1085;&#1086;&#1074;&#1072;&#1103;%203%20&#1074;&#1080;&#1076;&#1072;%20&#1042;&#1044;&#1054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5;.%20&#1052;&#1086;&#1088;&#1086;&#1079;&#1086;&#1074;&#1072;%2013\&#1096;&#1072;&#1093;&#1084;&#1072;&#1090;&#1082;&#1072;%20&#1085;&#1086;&#1074;&#1072;&#1103;%203%20&#1074;&#1080;&#1076;&#1072;%20&#1042;&#1044;&#1054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4-&#1093;%20&#1101;&#1090;&#1072;&#1078;&#1085;&#1099;&#1077;%20&#1076;&#1086;&#1084;&#1072;\&#1055;.&#1052;&#1086;&#1088;&#1086;&#1079;&#1086;&#1074;&#1072;%2011\&#1096;&#1072;&#1093;&#1084;&#1072;&#1090;&#1082;&#1072;%20&#1085;&#1086;&#1074;&#1072;&#1103;%203%20&#1074;&#1080;&#1076;&#1072;%20&#1042;&#1044;&#1054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2;&#1086;&#1090;&#1086;&#1074;&#1089;&#1082;&#1086;&#1075;&#1086;%201&#1072;\&#1096;&#1072;&#1093;&#1084;&#1072;&#1090;&#1082;&#1072;%20&#1085;&#1086;&#1074;&#1072;&#1103;%203%20&#1074;&#1080;&#1076;&#1072;%20&#1042;&#1044;&#105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0;&#1086;&#1090;&#1086;&#1074;&#1089;&#1082;&#1086;&#1075;&#1086;%202&#1040;\&#1096;&#1072;&#1093;&#1084;&#1072;&#1090;&#1082;&#1072;%20&#1085;&#1086;&#1074;&#1072;&#1103;%203%20&#1074;&#1080;&#1076;&#1072;%20&#1042;&#1044;&#1054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2;&#1086;&#1090;&#1086;&#1074;&#1089;&#1082;&#1086;&#1075;&#1086;%203&#1072;\&#1096;&#1072;&#1093;&#1084;&#1072;&#1090;&#1082;&#1072;%20&#1085;&#1086;&#1074;&#1072;&#1103;%203%20&#1074;&#1080;&#1076;&#1072;%20&#1042;&#1044;&#1054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1;&#1086;&#1084;&#1086;&#1085;&#1086;&#1089;&#1086;&#1074;&#1072;%201&#1073;\&#1096;&#1072;&#1093;&#1084;&#1072;&#1090;&#1082;&#1072;%20&#1085;&#1086;&#1074;&#1072;&#1103;%203%20&#1074;&#1080;&#1076;&#1072;%20&#1042;&#1044;&#1054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1&#1072;\&#1096;&#1072;&#1093;&#1084;&#1072;&#1090;&#1082;&#1072;%20&#1051;&#1086;&#1084;&#1086;&#1085;&#1086;&#1089;%201&#1072;%203%20&#1074;&#1080;&#1076;&#1072;%20&#1042;&#1044;&#1054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1;&#1086;&#1084;&#1086;&#1085;&#1086;&#1089;&#1086;&#1074;&#1072;%202&#1072;\&#1096;&#1072;&#1093;&#1084;&#1072;&#1090;&#1082;&#1072;%20&#1085;&#1086;&#1074;&#1072;&#1103;%203%20&#1074;&#1080;&#1076;&#1072;%20&#1042;&#1044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25\&#1096;&#1072;&#1093;&#1084;&#1072;&#1090;&#1082;&#1072;%20&#1085;&#1086;&#1074;&#1072;&#1103;%203%20&#1074;&#1080;&#1076;&#1072;%20&#1042;&#1044;&#1054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29&#1072;\&#1096;&#1072;&#1093;&#1084;&#1072;&#1090;&#1082;&#1072;%20&#1085;&#1086;&#1074;&#1072;&#1103;%203%20&#1074;&#1080;&#1076;&#1072;%20&#1042;&#1044;&#1054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37\&#1096;&#1072;&#1093;&#1084;&#1072;&#1090;&#1082;&#1072;%20&#1085;&#1086;&#1074;&#1072;&#1103;%203%20&#1074;&#1080;&#1076;&#1072;%20&#1042;&#1044;&#1054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48\&#1096;&#1072;&#1093;&#1084;&#1072;&#1090;&#1082;&#1072;%20&#1085;&#1086;&#1074;&#1072;&#1103;%203%20&#1074;&#1080;&#1076;&#1072;%20&#1042;&#1044;&#1054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50\&#1096;&#1072;&#1093;&#1084;&#1072;&#1090;&#1082;&#1072;%20&#1085;&#1086;&#1074;&#1072;&#1103;%203%20&#1074;&#1080;&#1076;&#1072;%20&#1042;&#1044;&#1054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3;&#1086;&#1084;&#1086;&#1085;&#1086;&#1089;&#1086;&#1074;&#1072;%2052\&#1096;&#1072;&#1093;&#1084;&#1072;&#1090;&#1082;&#1072;%20&#1085;&#1086;&#1074;&#1072;&#1103;%203%20&#1074;&#1080;&#1076;&#1072;%20&#1042;&#1044;&#1054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7;&#1072;&#1088;&#1093;&#1086;&#1084;&#1077;&#1085;&#1082;&#1086;%209\&#1096;&#1072;&#1093;&#1084;&#1072;&#1090;&#1082;&#1072;%20&#1085;&#1086;&#1074;&#1072;&#1103;%203%20&#1074;&#1080;&#1076;&#1072;%20&#1042;&#1044;&#1054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87;&#1086;&#1083;&#1077;&#1074;&#1072;&#1103;%2015&#1072;\&#1096;&#1072;&#1093;&#1084;&#1072;&#1090;&#1082;&#1072;%20&#1085;&#1086;&#1074;&#1072;&#1103;%203%20&#1074;&#1080;&#1076;&#1072;%20&#1042;&#1044;&#1054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5-&#1090;&#1080;%20&#1101;&#1090;&#1072;&#1078;&#1085;&#1099;&#1077;%20&#1076;&#1086;&#1084;&#1072;\&#1055;.%20&#1052;&#1086;&#1088;&#1086;&#1079;&#1086;&#1074;&#1072;%204\&#1096;&#1072;&#1093;&#1084;&#1072;&#1090;&#1082;&#1072;%20&#1085;&#1086;&#1074;&#1072;&#1103;%203%20&#1074;&#1080;&#1076;&#1072;%20&#1042;&#1044;&#105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&#1058;&#1072;&#1088;&#1080;&#1092;%209-&#1090;&#1080;%20&#1101;&#1090;&#1072;&#1078;&#1085;.%20&#1076;&#1086;&#1084;&#1072;\&#1096;&#1072;&#1093;&#1084;&#1072;&#1090;&#1082;&#1072;%20&#1085;&#1086;&#1074;&#1072;&#1103;%203%20&#1074;&#1080;&#1076;&#1072;%20&#1042;&#1044;&#1054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5\&#1096;&#1072;&#1093;&#1084;&#1072;&#1090;&#1082;&#1072;%20&#1085;&#1086;&#1074;&#1072;&#1103;%203%20&#1074;&#1080;&#1076;&#1072;%20&#1042;&#1044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2\&#1096;&#1072;&#1093;&#1084;&#1072;&#1090;&#1082;&#1072;%20&#1085;&#1086;&#1074;&#1072;&#1103;%203%20&#1074;&#1080;&#1076;&#1072;%20&#1042;&#1044;&#1054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7\&#1096;&#1072;&#1093;&#1084;&#1072;&#1090;&#1082;&#1072;%20&#1085;&#1086;&#1074;&#1072;&#1103;%203%20&#1074;&#1080;&#1076;&#1072;%20&#1042;&#1044;&#1054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9\&#1096;&#1072;&#1093;&#1084;&#1072;&#1090;&#1082;&#1072;%20&#1085;&#1086;&#1074;&#1072;&#1103;%203%20&#1074;&#1080;&#1076;&#1072;%20&#1042;&#1044;&#105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13\&#1096;&#1072;&#1093;&#1084;&#1072;&#1090;&#1082;&#1072;%20&#1085;&#1086;&#1074;&#1072;&#1103;%203%20&#1074;&#1080;&#1076;&#1072;%20&#1042;&#1044;&#1054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11\&#1096;&#1072;&#1093;&#1084;&#1072;&#1090;&#1082;&#1072;%20&#1085;&#1086;&#1074;&#1072;&#1103;%203%20&#1074;&#1080;&#1076;&#1072;%20&#1042;&#1044;&#1054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15\&#1096;&#1072;&#1093;&#1084;&#1072;&#1090;&#1082;&#1072;%20&#1085;&#1086;&#1074;&#1072;&#1103;%203%20&#1074;&#1080;&#1076;&#1072;%20&#1042;&#1044;&#1054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17\&#1096;&#1072;&#1093;&#1084;&#1072;&#1090;&#1082;&#1072;%20&#1085;&#1086;&#1074;&#1072;&#1103;%203%20&#1074;&#1080;&#1076;&#1072;%20&#1042;&#1044;&#1054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19\&#1096;&#1072;&#1093;&#1084;&#1072;&#1090;&#1082;&#1072;%20&#1085;&#1086;&#1074;&#1072;&#1103;%203%20&#1074;&#1080;&#1076;&#1072;%20&#1042;&#1044;&#1054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21\&#1096;&#1072;&#1093;&#1084;&#1072;&#1090;&#1082;&#1072;%20&#1085;&#1086;&#1074;&#1072;&#1103;%203%20&#1074;&#1080;&#1076;&#1072;%20&#1042;&#1044;&#1054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23\&#1096;&#1072;&#1093;&#1084;&#1072;&#1090;&#1082;&#1072;%20&#1085;&#1086;&#1074;&#1072;&#1103;%203%20&#1074;&#1080;&#1076;&#1072;%20&#1042;&#1044;&#1054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25\&#1096;&#1072;&#1093;&#1084;&#1072;&#1090;&#1082;&#1072;%20&#1085;&#1086;&#1074;&#1072;&#1103;%203%20&#1074;&#1080;&#1076;&#1072;%20&#1042;&#1044;&#10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4\&#1096;&#1072;&#1093;&#1084;&#1072;&#1090;&#1082;&#1072;%20&#1085;&#1086;&#1074;&#1072;&#1103;%203%20&#1074;&#1080;&#1076;&#1072;%20&#1042;&#1044;&#1054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27\&#1096;&#1072;&#1093;&#1084;&#1072;&#1090;&#1082;&#1072;%20&#1085;&#1086;&#1074;&#1072;&#1103;%203%20&#1074;&#1080;&#1076;&#1072;%20&#1042;&#1044;&#1054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28\&#1096;&#1072;&#1093;&#1084;&#1072;&#1090;&#1082;&#1072;%20&#1085;&#1086;&#1074;&#1072;&#1103;%203%20&#1074;&#1080;&#1076;&#1072;%20&#1042;&#1044;&#1054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30\&#1096;&#1072;&#1093;&#1084;&#1072;&#1090;&#1082;&#1072;%20&#1085;&#1086;&#1074;&#1072;&#1103;%203%20&#1074;&#1080;&#1076;&#1072;%20&#1042;&#1044;&#1054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0;&#1091;&#1081;&#1073;&#1099;&#1096;&#1077;&#1074;&#1072;,34\&#1096;&#1072;&#1093;&#1084;&#1072;&#1090;&#1082;&#1072;%20&#1085;&#1086;&#1074;&#1072;&#1103;%203%20&#1074;&#1080;&#1076;&#1072;%20&#1042;&#1044;&#1054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64;&#1077;&#1074;&#1095;&#1077;&#1085;&#1082;&#1086;,2\&#1096;&#1072;&#1093;&#1084;&#1072;&#1090;&#1082;&#1072;%20&#1085;&#1086;&#1074;&#1072;&#1103;%203%20&#1074;&#1080;&#1076;&#1072;%20&#1042;&#1044;&#1054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64;&#1077;&#1074;&#1095;&#1077;&#1085;&#1082;&#1086;,4\&#1096;&#1072;&#1093;&#1084;&#1072;&#1090;&#1082;&#1072;%20&#1085;&#1086;&#1074;&#1072;&#1103;%203%20&#1074;&#1080;&#1076;&#1072;%20&#1042;&#1044;&#1054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3\&#1096;&#1072;&#1093;&#1084;&#1072;&#1090;&#1082;&#1072;%20&#1085;&#1086;&#1074;&#1072;&#1103;%203%20&#1074;&#1080;&#1076;&#1072;%20&#1042;&#1044;&#1054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5\&#1096;&#1072;&#1093;&#1084;&#1072;&#1090;&#1082;&#1072;%20&#1085;&#1086;&#1074;&#1072;&#1103;%203%20&#1074;&#1080;&#1076;&#1072;%20&#1042;&#1044;&#1054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6\&#1096;&#1072;&#1093;&#1084;&#1072;&#1090;&#1082;&#1072;%20&#1085;&#1086;&#1074;&#1072;&#1103;%203%20&#1074;&#1080;&#1076;&#1072;%20&#1042;&#1044;&#1054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8\&#1096;&#1072;&#1093;&#1084;&#1072;&#1090;&#1082;&#1072;%20&#1085;&#1086;&#1074;&#1072;&#1103;%203%20&#1074;&#1080;&#1076;&#1072;%20&#1042;&#1044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6\&#1096;&#1072;&#1093;&#1084;&#1072;&#1090;&#1082;&#1072;%20&#1085;&#1086;&#1074;&#1072;&#1103;%203%20&#1074;&#1080;&#1076;&#1072;%20&#1042;&#1044;&#1054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9\&#1096;&#1072;&#1093;&#1084;&#1072;&#1090;&#1082;&#1072;%20&#1085;&#1086;&#1074;&#1072;&#1103;%203%20&#1074;&#1080;&#1076;&#1072;%20&#1042;&#1044;&#1054;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11\&#1096;&#1072;&#1093;&#1084;&#1072;&#1090;&#1082;&#1072;%20&#1085;&#1086;&#1074;&#1072;&#1103;%203%20&#1074;&#1080;&#1076;&#1072;%20&#1042;&#1044;&#1054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13\&#1096;&#1072;&#1093;&#1084;&#1072;&#1090;&#1082;&#1072;%20&#1085;&#1086;&#1074;&#1072;&#1103;%203%20&#1074;&#1080;&#1076;&#1072;%20&#1042;&#1044;&#1054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14\&#1096;&#1072;&#1093;&#1084;&#1072;&#1090;&#1082;&#1072;%20&#1085;&#1086;&#1074;&#1072;&#1103;%203%20&#1074;&#1080;&#1076;&#1072;%20&#1042;&#1044;&#1054;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15\&#1096;&#1072;&#1093;&#1084;&#1072;&#1090;&#1082;&#1072;%20&#1085;&#1086;&#1074;&#1072;&#1103;%203%20&#1074;&#1080;&#1076;&#1072;%20&#1042;&#1044;&#1054;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16\&#1096;&#1072;&#1093;&#1084;&#1072;&#1090;&#1082;&#1072;%20&#1085;&#1086;&#1074;&#1072;&#1103;%203%20&#1074;&#1080;&#1076;&#1072;%20&#1042;&#1044;&#1054;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18\&#1096;&#1072;&#1093;&#1084;&#1072;&#1090;&#1082;&#1072;%20&#1085;&#1086;&#1074;&#1072;&#1103;%203%20&#1074;&#1080;&#1076;&#1072;%20&#1042;&#1044;&#1054;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20\&#1096;&#1072;&#1093;&#1084;&#1072;&#1090;&#1082;&#1072;%20&#1085;&#1086;&#1074;&#1072;&#1103;%203%20&#1074;&#1080;&#1076;&#1072;%20&#1042;&#1044;&#1054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22\&#1096;&#1072;&#1093;&#1084;&#1072;&#1090;&#1082;&#1072;%20&#1085;&#1086;&#1074;&#1072;&#1103;%203%20&#1074;&#1080;&#1076;&#1072;%20&#1042;&#1044;&#1054;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24\&#1096;&#1072;&#1093;&#1084;&#1072;&#1090;&#1082;&#1072;%20&#1085;&#1086;&#1074;&#1072;&#1103;%203%20&#1074;&#1080;&#1076;&#1072;%20&#1042;&#1044;&#10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76;&#1086;&#1084;&#1072;%20&#1055;&#1088;&#1080;&#1074;&#1086;&#1083;&#1100;&#1077;\2-&#1101;&#1090;&#1072;&#1078;&#1085;&#1099;&#1077;%20&#1073;&#1083;&#1072;&#1075;&#1086;&#1091;&#1089;&#1090;&#1088;\&#1085;&#1086;&#1074;&#1072;&#1103;%201\&#1096;&#1072;&#1093;&#1084;&#1072;&#1090;&#1082;&#1072;%20&#1085;&#1086;&#1074;&#1072;&#1103;%203%20&#1074;&#1080;&#1076;&#1072;%20&#1042;&#1044;&#1054;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26\&#1096;&#1072;&#1093;&#1084;&#1072;&#1090;&#1082;&#1072;%20&#1085;&#1086;&#1074;&#1072;&#1103;%203%20&#1074;&#1080;&#1076;&#1072;%20&#1042;&#1044;&#1054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32\&#1096;&#1072;&#1093;&#1084;&#1072;&#1090;&#1082;&#1072;%20&#1085;&#1086;&#1074;&#1072;&#1103;%203%20&#1074;&#1080;&#1076;&#1072;%20&#1042;&#1044;&#1054;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34\&#1096;&#1072;&#1093;&#1084;&#1072;&#1090;&#1082;&#1072;%20&#1085;&#1086;&#1074;&#1072;&#1103;%203%20&#1074;&#1080;&#1076;&#1072;%20&#1042;&#1044;&#1054;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35\&#1096;&#1072;&#1093;&#1084;&#1072;&#1090;&#1082;&#1072;%20&#1085;&#1086;&#1074;&#1072;&#1103;%203%20&#1074;&#1080;&#1076;&#1072;%20&#1042;&#1044;&#1054;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36\&#1096;&#1072;&#1093;&#1084;&#1072;&#1090;&#1082;&#1072;%20&#1085;&#1086;&#1074;&#1072;&#1103;%203%20&#1074;&#1080;&#1076;&#1072;%20&#1042;&#1044;&#1054;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37\&#1096;&#1072;&#1093;&#1084;&#1072;&#1090;&#1082;&#1072;%20&#1085;&#1086;&#1074;&#1072;&#1103;%203%20&#1074;&#1080;&#1076;&#1072;%20&#1042;&#1044;&#1054;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38\&#1096;&#1072;&#1093;&#1084;&#1072;&#1090;&#1082;&#1072;%20&#1085;&#1086;&#1074;&#1072;&#1103;%203%20&#1074;&#1080;&#1076;&#1072;%20&#1042;&#1044;&#1054;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40\&#1096;&#1072;&#1093;&#1084;&#1072;&#1090;&#1082;&#1072;%20&#1085;&#1086;&#1074;&#1072;&#1103;%203%20&#1074;&#1080;&#1076;&#1072;%20&#1042;&#1044;&#1054;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41\&#1096;&#1072;&#1093;&#1084;&#1072;&#1090;&#1082;&#1072;%20&#1085;&#1086;&#1074;&#1072;&#1103;%203%20&#1074;&#1080;&#1076;&#1072;%20&#1042;&#1044;&#1054;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2-&#1101;&#1090;&#1072;&#1078;&#1085;&#1099;&#1077;%20&#1073;&#1083;&#1072;&#1075;&#1086;&#1091;&#1089;&#1090;&#1088;%20&#1053;&#1086;&#1074;&#1086;&#1076;&#1088;&#1091;&#1078;&#1077;&#1074;&#1089;&#1082;\&#1052;&#1080;&#1088;&#1072;,43\&#1096;&#1072;&#1093;&#1084;&#1072;&#1090;&#1082;&#1072;%20&#1085;&#1086;&#1074;&#1072;&#1103;%203%20&#1074;&#1080;&#1076;&#1072;%20&#1042;&#1044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0.6086288508575568</v>
          </cell>
        </row>
        <row r="22">
          <cell r="C22">
            <v>0.0025635638128071515</v>
          </cell>
        </row>
        <row r="50">
          <cell r="C50">
            <v>0.01696193180857625</v>
          </cell>
        </row>
        <row r="60">
          <cell r="C60">
            <v>0.09979296964600583</v>
          </cell>
        </row>
        <row r="74">
          <cell r="C74">
            <v>0.04582195480128777</v>
          </cell>
        </row>
        <row r="93">
          <cell r="C93">
            <v>1.7515145804626358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0.7027443357134657</v>
          </cell>
        </row>
        <row r="22">
          <cell r="C22">
            <v>0.0030501419858784194</v>
          </cell>
        </row>
        <row r="60">
          <cell r="C60">
            <v>0.12114325912361502</v>
          </cell>
        </row>
        <row r="74">
          <cell r="C74">
            <v>0.07740381354068315</v>
          </cell>
        </row>
        <row r="93">
          <cell r="C93">
            <v>2.1029067590730586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0.17933786547548877</v>
          </cell>
        </row>
        <row r="22">
          <cell r="C22">
            <v>0.00021693291328757808</v>
          </cell>
        </row>
        <row r="50">
          <cell r="C50">
            <v>0.00464559060485585</v>
          </cell>
        </row>
        <row r="60">
          <cell r="C60">
            <v>0.09777618874692877</v>
          </cell>
        </row>
        <row r="74">
          <cell r="C74">
            <v>0.06793755675890797</v>
          </cell>
        </row>
        <row r="93">
          <cell r="C93">
            <v>1.1859420820682591</v>
          </cell>
        </row>
        <row r="94">
          <cell r="C94">
            <v>0.32031287658669066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0.29933901890600306</v>
          </cell>
        </row>
        <row r="22">
          <cell r="C22">
            <v>0.0003861113478127427</v>
          </cell>
        </row>
        <row r="50">
          <cell r="C50">
            <v>0.008941636071831302</v>
          </cell>
        </row>
        <row r="60">
          <cell r="C60">
            <v>0.10363199363027831</v>
          </cell>
        </row>
        <row r="74">
          <cell r="C74">
            <v>0.07830045793052416</v>
          </cell>
        </row>
        <row r="93">
          <cell r="C93">
            <v>1.3808086367954389</v>
          </cell>
        </row>
        <row r="94">
          <cell r="C94">
            <v>0.3209490762937156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0.19846784958157068</v>
          </cell>
        </row>
        <row r="22">
          <cell r="C22">
            <v>0.000241361638306639</v>
          </cell>
        </row>
        <row r="60">
          <cell r="C60">
            <v>0.09731445757048666</v>
          </cell>
        </row>
        <row r="74">
          <cell r="C74">
            <v>0.06766515764067257</v>
          </cell>
        </row>
        <row r="93">
          <cell r="C93">
            <v>1.0694289264113386</v>
          </cell>
        </row>
        <row r="94">
          <cell r="C94">
            <v>0.32241203606410096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0.22204865871597618</v>
          </cell>
        </row>
        <row r="22">
          <cell r="C22">
            <v>0.000273548227608096</v>
          </cell>
        </row>
        <row r="50">
          <cell r="C50">
            <v>0.0004892285033097127</v>
          </cell>
        </row>
        <row r="60">
          <cell r="C60">
            <v>0.09596053318966674</v>
          </cell>
        </row>
        <row r="74">
          <cell r="C74">
            <v>0.06651369187739853</v>
          </cell>
        </row>
        <row r="93">
          <cell r="C93">
            <v>1.0534527317608435</v>
          </cell>
        </row>
        <row r="94">
          <cell r="C94">
            <v>0.31796479679177714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0.23633616258228413</v>
          </cell>
        </row>
        <row r="22">
          <cell r="C22">
            <v>0.0002936914907700257</v>
          </cell>
        </row>
        <row r="50">
          <cell r="C50">
            <v>0.0045840298609060755</v>
          </cell>
        </row>
        <row r="60">
          <cell r="C60">
            <v>0.09773760852402436</v>
          </cell>
        </row>
        <row r="74">
          <cell r="C74">
            <v>0.05319230976752308</v>
          </cell>
        </row>
        <row r="93">
          <cell r="C93">
            <v>1.1324660253119303</v>
          </cell>
        </row>
        <row r="94">
          <cell r="C94">
            <v>0.3174955449900579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0.23710898100927222</v>
          </cell>
        </row>
        <row r="22">
          <cell r="C22">
            <v>0.00029515716291350977</v>
          </cell>
        </row>
        <row r="50">
          <cell r="C50">
            <v>0.005393249505354438</v>
          </cell>
        </row>
        <row r="60">
          <cell r="C60">
            <v>0.10769511784836162</v>
          </cell>
        </row>
        <row r="74">
          <cell r="C74">
            <v>0.06269002742173518</v>
          </cell>
        </row>
        <row r="93">
          <cell r="C93">
            <v>1.435092621692558</v>
          </cell>
        </row>
        <row r="94">
          <cell r="C94">
            <v>0.3259917948079586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0.24118174003773052</v>
          </cell>
        </row>
        <row r="22">
          <cell r="C22">
            <v>0.0003003924240511189</v>
          </cell>
        </row>
        <row r="50">
          <cell r="C50">
            <v>0.0043765117164876015</v>
          </cell>
        </row>
        <row r="60">
          <cell r="C60">
            <v>0.09527884068894736</v>
          </cell>
        </row>
        <row r="74">
          <cell r="C74">
            <v>0.050899796135288985</v>
          </cell>
        </row>
        <row r="93">
          <cell r="C93">
            <v>1.2592845645551782</v>
          </cell>
        </row>
        <row r="94">
          <cell r="C94">
            <v>0.3354141032748169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0.3445754398252168</v>
          </cell>
        </row>
        <row r="22">
          <cell r="C22">
            <v>0.0004532603372793722</v>
          </cell>
        </row>
        <row r="60">
          <cell r="C60">
            <v>0.09923004774222687</v>
          </cell>
        </row>
        <row r="74">
          <cell r="C74">
            <v>0.09684993731574545</v>
          </cell>
        </row>
        <row r="93">
          <cell r="C93">
            <v>1.3175540667682917</v>
          </cell>
        </row>
        <row r="94">
          <cell r="C94">
            <v>0.3176462695474779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0.5374636687592889</v>
          </cell>
        </row>
        <row r="22">
          <cell r="C22">
            <v>0.0007708216275312054</v>
          </cell>
        </row>
        <row r="60">
          <cell r="C60">
            <v>0.0863344644799853</v>
          </cell>
        </row>
        <row r="74">
          <cell r="C74">
            <v>0.08258245502015768</v>
          </cell>
        </row>
        <row r="93">
          <cell r="C93">
            <v>1.0783262876927995</v>
          </cell>
        </row>
        <row r="94">
          <cell r="C94">
            <v>0.3126634540868278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0.31112137958880215</v>
          </cell>
        </row>
        <row r="22">
          <cell r="C22">
            <v>0.00040252028585586195</v>
          </cell>
        </row>
        <row r="60">
          <cell r="C60">
            <v>0.10005603355532404</v>
          </cell>
        </row>
        <row r="74">
          <cell r="C74">
            <v>0.09741249904208397</v>
          </cell>
        </row>
        <row r="93">
          <cell r="C93">
            <v>1.4108518680662596</v>
          </cell>
        </row>
        <row r="94">
          <cell r="C94">
            <v>0.32234836229695546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0.5327226019902893</v>
          </cell>
        </row>
        <row r="22">
          <cell r="C22">
            <v>0.002165405902395751</v>
          </cell>
        </row>
        <row r="60">
          <cell r="C60">
            <v>0.11929171461228102</v>
          </cell>
        </row>
        <row r="74">
          <cell r="C74">
            <v>0.07418487791869054</v>
          </cell>
        </row>
        <row r="93">
          <cell r="C93">
            <v>2.084354535827593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0.6348631161939569</v>
          </cell>
        </row>
        <row r="22">
          <cell r="C22">
            <v>0.0009471058020062687</v>
          </cell>
        </row>
        <row r="60">
          <cell r="C60">
            <v>0.0962848603441385</v>
          </cell>
        </row>
        <row r="74">
          <cell r="C74">
            <v>0.09761466192091056</v>
          </cell>
        </row>
        <row r="93">
          <cell r="C93">
            <v>1.267524955104624</v>
          </cell>
        </row>
        <row r="94">
          <cell r="C94">
            <v>0.2877162518569105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0.6348738109616274</v>
          </cell>
        </row>
        <row r="22">
          <cell r="C22">
            <v>0.0009514609064128252</v>
          </cell>
        </row>
        <row r="60">
          <cell r="C60">
            <v>0.09655425238889566</v>
          </cell>
        </row>
        <row r="74">
          <cell r="C74">
            <v>0.09809658003871347</v>
          </cell>
        </row>
        <row r="93">
          <cell r="C93">
            <v>1.3522555844230038</v>
          </cell>
        </row>
        <row r="94">
          <cell r="C94">
            <v>0.28808818632850475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0.5656807022535382</v>
          </cell>
        </row>
        <row r="22">
          <cell r="C22">
            <v>0.0008213786780572606</v>
          </cell>
        </row>
        <row r="60">
          <cell r="C60">
            <v>0.09596289279834028</v>
          </cell>
        </row>
        <row r="74">
          <cell r="C74">
            <v>0.09594396110493858</v>
          </cell>
        </row>
        <row r="93">
          <cell r="C93">
            <v>1.3552964152906803</v>
          </cell>
        </row>
        <row r="94">
          <cell r="C94">
            <v>0.29303011817845037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0.8879902782126663</v>
          </cell>
        </row>
        <row r="22">
          <cell r="C22">
            <v>0.00143993109168239</v>
          </cell>
        </row>
        <row r="60">
          <cell r="C60">
            <v>0.0860011892394755</v>
          </cell>
        </row>
        <row r="74">
          <cell r="C74">
            <v>0.08721279409615869</v>
          </cell>
        </row>
        <row r="93">
          <cell r="C93">
            <v>1.0635975534105235</v>
          </cell>
        </row>
        <row r="94">
          <cell r="C94">
            <v>0.2951061637995712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0.595109476405859</v>
          </cell>
        </row>
        <row r="22">
          <cell r="C22">
            <v>0.0008795087472573529</v>
          </cell>
        </row>
        <row r="60">
          <cell r="C60">
            <v>0.09762640025407614</v>
          </cell>
        </row>
        <row r="74">
          <cell r="C74">
            <v>0.103102266118599</v>
          </cell>
        </row>
        <row r="93">
          <cell r="C93">
            <v>1.2822560719962715</v>
          </cell>
        </row>
        <row r="94">
          <cell r="C94">
            <v>0.299440839751203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0.3574386129829944</v>
          </cell>
        </row>
        <row r="22">
          <cell r="C22">
            <v>0.00047226318242949713</v>
          </cell>
        </row>
        <row r="60">
          <cell r="C60">
            <v>0.11857222523821903</v>
          </cell>
        </row>
        <row r="74">
          <cell r="C74">
            <v>0.07312007127322498</v>
          </cell>
        </row>
        <row r="93">
          <cell r="C93">
            <v>1.4909717501966362</v>
          </cell>
        </row>
        <row r="94">
          <cell r="C94">
            <v>0.32477209272838786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0.3067782660017001</v>
          </cell>
        </row>
        <row r="22">
          <cell r="C22">
            <v>0.00039529286765761643</v>
          </cell>
        </row>
        <row r="60">
          <cell r="C60">
            <v>0.14381612247048048</v>
          </cell>
        </row>
        <row r="74">
          <cell r="C74">
            <v>0.07507893132929294</v>
          </cell>
        </row>
        <row r="93">
          <cell r="C93">
            <v>1.8781740452556748</v>
          </cell>
        </row>
        <row r="94">
          <cell r="C94">
            <v>0.3591090516066192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0.4140763556965174</v>
          </cell>
        </row>
        <row r="22">
          <cell r="C22">
            <v>0.0005615932578560544</v>
          </cell>
        </row>
        <row r="60">
          <cell r="C60">
            <v>0.11896705597624596</v>
          </cell>
        </row>
        <row r="74">
          <cell r="C74">
            <v>0.061277178115591566</v>
          </cell>
        </row>
        <row r="93">
          <cell r="C93">
            <v>1.6797286453071745</v>
          </cell>
        </row>
        <row r="94">
          <cell r="C94">
            <v>0.3716798704917712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0.43492038433621577</v>
          </cell>
        </row>
        <row r="22">
          <cell r="C22">
            <v>0.0005691260702571789</v>
          </cell>
        </row>
        <row r="60">
          <cell r="C60">
            <v>0.1054480120499376</v>
          </cell>
        </row>
        <row r="74">
          <cell r="C74">
            <v>0.08309840973366901</v>
          </cell>
        </row>
        <row r="93">
          <cell r="C93">
            <v>1.3384817065434336</v>
          </cell>
        </row>
        <row r="94">
          <cell r="C94">
            <v>0.2208524003613889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0.710933410424898</v>
          </cell>
        </row>
        <row r="22">
          <cell r="C22">
            <v>0.0010895686861466978</v>
          </cell>
        </row>
        <row r="60">
          <cell r="C60">
            <v>0.0973548782486963</v>
          </cell>
        </row>
        <row r="74">
          <cell r="C74">
            <v>0.08559148529879841</v>
          </cell>
        </row>
        <row r="93">
          <cell r="C93">
            <v>1.2811957585510567</v>
          </cell>
        </row>
        <row r="94">
          <cell r="C94">
            <v>0.2836706176722332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0.5365270259997097</v>
          </cell>
        </row>
        <row r="22">
          <cell r="C22">
            <v>0.0021868441241195483</v>
          </cell>
        </row>
        <row r="60">
          <cell r="C60">
            <v>0.09651386286178613</v>
          </cell>
        </row>
        <row r="74">
          <cell r="C74">
            <v>0.09275726856707679</v>
          </cell>
        </row>
        <row r="93">
          <cell r="C93">
            <v>1.6679663284391868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0.7408927453934223</v>
          </cell>
        </row>
        <row r="22">
          <cell r="C22">
            <v>0.001147346463267166</v>
          </cell>
        </row>
        <row r="60">
          <cell r="C60">
            <v>0.09869486593807462</v>
          </cell>
        </row>
        <row r="74">
          <cell r="C74">
            <v>0.08781883080657536</v>
          </cell>
        </row>
        <row r="93">
          <cell r="C93">
            <v>1.2997055387621412</v>
          </cell>
        </row>
        <row r="94">
          <cell r="C94">
            <v>0.2811025437860788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0.6892292930585652</v>
          </cell>
        </row>
        <row r="22">
          <cell r="C22">
            <v>0.00104807208032884</v>
          </cell>
        </row>
        <row r="60">
          <cell r="C60">
            <v>0.09515222339205723</v>
          </cell>
        </row>
        <row r="74">
          <cell r="C74">
            <v>0.08224512972038873</v>
          </cell>
        </row>
        <row r="93">
          <cell r="C93">
            <v>1.2502365908329922</v>
          </cell>
        </row>
        <row r="94">
          <cell r="C94">
            <v>0.27364908124484255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0.7173735081426418</v>
          </cell>
        </row>
        <row r="22">
          <cell r="C22">
            <v>0.001101822996532944</v>
          </cell>
        </row>
        <row r="60">
          <cell r="C60">
            <v>0.09621572799090809</v>
          </cell>
        </row>
        <row r="74">
          <cell r="C74">
            <v>0.0840760950672787</v>
          </cell>
        </row>
        <row r="93">
          <cell r="C93">
            <v>1.2648220215803951</v>
          </cell>
        </row>
        <row r="94">
          <cell r="C94">
            <v>0.2785708196555001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0.5894584085838491</v>
          </cell>
        </row>
        <row r="22">
          <cell r="C22">
            <v>0.000865882152620119</v>
          </cell>
        </row>
        <row r="50">
          <cell r="C50">
            <v>0.007448647890691387</v>
          </cell>
        </row>
        <row r="60">
          <cell r="C60">
            <v>0.09684287226267531</v>
          </cell>
        </row>
        <row r="74">
          <cell r="C74">
            <v>0.08156640523622176</v>
          </cell>
        </row>
        <row r="93">
          <cell r="C93">
            <v>1.2699939110556342</v>
          </cell>
        </row>
        <row r="94">
          <cell r="C94">
            <v>0.2792610521836728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0.5184839923152813</v>
          </cell>
        </row>
        <row r="22">
          <cell r="C22">
            <v>0.0007378194591880268</v>
          </cell>
        </row>
        <row r="60">
          <cell r="C60">
            <v>0.10016161849039522</v>
          </cell>
        </row>
        <row r="74">
          <cell r="C74">
            <v>0.08496011356036105</v>
          </cell>
        </row>
        <row r="93">
          <cell r="C93">
            <v>1.3190220782980768</v>
          </cell>
        </row>
        <row r="94">
          <cell r="C94">
            <v>0.29509951636840215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0.6189194569806605</v>
          </cell>
        </row>
        <row r="22">
          <cell r="C22">
            <v>0.0009218028175846715</v>
          </cell>
        </row>
        <row r="60">
          <cell r="C60">
            <v>0.09473533844822955</v>
          </cell>
        </row>
        <row r="74">
          <cell r="C74">
            <v>0.07917231475587817</v>
          </cell>
        </row>
        <row r="93">
          <cell r="C93">
            <v>1.2392893228166573</v>
          </cell>
        </row>
        <row r="94">
          <cell r="C94">
            <v>0.2888729152283025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0.6357133883594263</v>
          </cell>
        </row>
        <row r="22">
          <cell r="C22">
            <v>0.0009480549437988599</v>
          </cell>
        </row>
        <row r="60">
          <cell r="C60">
            <v>0.09609521118234643</v>
          </cell>
        </row>
        <row r="74">
          <cell r="C74">
            <v>0.0793727192861889</v>
          </cell>
        </row>
        <row r="93">
          <cell r="C93">
            <v>1.2408121352174233</v>
          </cell>
        </row>
        <row r="94">
          <cell r="C94">
            <v>0.27496347223559514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0.6321333267370752</v>
          </cell>
        </row>
        <row r="22">
          <cell r="C22">
            <v>0.0009412589831727326</v>
          </cell>
        </row>
        <row r="60">
          <cell r="C60">
            <v>0.09666984866602905</v>
          </cell>
        </row>
        <row r="74">
          <cell r="C74">
            <v>0.08180579791423448</v>
          </cell>
        </row>
        <row r="93">
          <cell r="C93">
            <v>1.266688253143756</v>
          </cell>
        </row>
        <row r="94">
          <cell r="C94">
            <v>0.27700846281042424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0.64652456729164</v>
          </cell>
        </row>
        <row r="22">
          <cell r="C22">
            <v>0.0009678532485310319</v>
          </cell>
        </row>
        <row r="60">
          <cell r="C60">
            <v>0.09576247151274002</v>
          </cell>
        </row>
        <row r="74">
          <cell r="C74">
            <v>0.08075244786866248</v>
          </cell>
        </row>
        <row r="93">
          <cell r="C93">
            <v>1.2535093940051107</v>
          </cell>
        </row>
        <row r="94">
          <cell r="C94">
            <v>0.27506080069164807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0.566835748068718</v>
          </cell>
        </row>
        <row r="22">
          <cell r="C22">
            <v>0.0008227493662860875</v>
          </cell>
        </row>
        <row r="60">
          <cell r="C60">
            <v>0.09734864996719267</v>
          </cell>
        </row>
        <row r="74">
          <cell r="C74">
            <v>0.081832483870168</v>
          </cell>
        </row>
        <row r="93">
          <cell r="C93">
            <v>1.2779179452872602</v>
          </cell>
        </row>
        <row r="94">
          <cell r="C94">
            <v>0.2829133519483775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0.5368483497472487</v>
          </cell>
        </row>
        <row r="22">
          <cell r="C22">
            <v>0.0021884547495051657</v>
          </cell>
        </row>
        <row r="60">
          <cell r="C60">
            <v>0.09655351684729116</v>
          </cell>
        </row>
        <row r="74">
          <cell r="C74">
            <v>0.09282558491839185</v>
          </cell>
        </row>
        <row r="93">
          <cell r="C93">
            <v>1.6676056446082512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0.7256543574130722</v>
          </cell>
        </row>
        <row r="22">
          <cell r="C22">
            <v>0.0011201925718895872</v>
          </cell>
        </row>
        <row r="50">
          <cell r="C50">
            <v>0.006193447947055441</v>
          </cell>
        </row>
        <row r="60">
          <cell r="C60">
            <v>0.09850432482390506</v>
          </cell>
        </row>
        <row r="74">
          <cell r="C74">
            <v>0.08554389746086957</v>
          </cell>
        </row>
        <row r="93">
          <cell r="C93">
            <v>1.2904364130609889</v>
          </cell>
        </row>
        <row r="94">
          <cell r="C94">
            <v>0.280974591104914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0.6653484811709641</v>
          </cell>
        </row>
        <row r="22">
          <cell r="C22">
            <v>0.001006438431062429</v>
          </cell>
        </row>
        <row r="60">
          <cell r="C60">
            <v>0.0927213275813645</v>
          </cell>
        </row>
        <row r="74">
          <cell r="C74">
            <v>0.07685702271909804</v>
          </cell>
        </row>
        <row r="93">
          <cell r="C93">
            <v>1.116941215763808</v>
          </cell>
        </row>
        <row r="94">
          <cell r="C94">
            <v>0.2814899293010177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0.5155802695356371</v>
          </cell>
        </row>
        <row r="22">
          <cell r="C22">
            <v>0.0007347190510204667</v>
          </cell>
        </row>
        <row r="50">
          <cell r="C50">
            <v>0.0064148515678849475</v>
          </cell>
        </row>
        <row r="60">
          <cell r="C60">
            <v>0.09778504626159296</v>
          </cell>
        </row>
        <row r="74">
          <cell r="C74">
            <v>0.08358281941173405</v>
          </cell>
        </row>
        <row r="93">
          <cell r="C93">
            <v>1.284457215588458</v>
          </cell>
        </row>
        <row r="94">
          <cell r="C94">
            <v>0.3023562568433005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0.5453863038821012</v>
          </cell>
        </row>
        <row r="22">
          <cell r="C22">
            <v>0.0007842519752779298</v>
          </cell>
        </row>
        <row r="60">
          <cell r="C60">
            <v>0.11871299955128092</v>
          </cell>
        </row>
        <row r="74">
          <cell r="C74">
            <v>0.072142020192</v>
          </cell>
        </row>
        <row r="93">
          <cell r="C93">
            <v>1.802473101914662</v>
          </cell>
        </row>
        <row r="94">
          <cell r="C94">
            <v>0.28755493239650315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0.5823943529742445</v>
          </cell>
        </row>
        <row r="22">
          <cell r="C22">
            <v>0.0008501206624564683</v>
          </cell>
        </row>
        <row r="60">
          <cell r="C60">
            <v>0.11785804089331511</v>
          </cell>
        </row>
        <row r="74">
          <cell r="C74">
            <v>0.07173062396631087</v>
          </cell>
        </row>
        <row r="93">
          <cell r="C93">
            <v>1.788141654160892</v>
          </cell>
        </row>
        <row r="94">
          <cell r="C94">
            <v>0.2805500927932044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0.4793878700151261</v>
          </cell>
        </row>
        <row r="22">
          <cell r="C22">
            <v>0.0006701891594453387</v>
          </cell>
        </row>
        <row r="60">
          <cell r="C60">
            <v>0.1407914155185312</v>
          </cell>
        </row>
        <row r="74">
          <cell r="C74">
            <v>0.071449453874394</v>
          </cell>
        </row>
        <row r="93">
          <cell r="C93">
            <v>1.7395223712611203</v>
          </cell>
        </row>
        <row r="94">
          <cell r="C94">
            <v>0.3377919552517851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0.669598980803138</v>
          </cell>
        </row>
        <row r="22">
          <cell r="C22">
            <v>0.001010578535592111</v>
          </cell>
        </row>
        <row r="60">
          <cell r="C60">
            <v>0.08682105504448018</v>
          </cell>
        </row>
        <row r="74">
          <cell r="C74">
            <v>0.07341051063308644</v>
          </cell>
        </row>
        <row r="93">
          <cell r="C93">
            <v>1.077608456607766</v>
          </cell>
        </row>
        <row r="94">
          <cell r="C94">
            <v>0.3183482489288426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0.5740809981326824</v>
          </cell>
        </row>
        <row r="22">
          <cell r="C22">
            <v>0.0008347722551228472</v>
          </cell>
        </row>
        <row r="60">
          <cell r="C60">
            <v>0.09503502799302532</v>
          </cell>
        </row>
        <row r="74">
          <cell r="C74">
            <v>0.06298995086101696</v>
          </cell>
        </row>
        <row r="93">
          <cell r="C93">
            <v>1.160227157124902</v>
          </cell>
        </row>
        <row r="94">
          <cell r="C94">
            <v>0.28349954169863667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0.5401682715877711</v>
          </cell>
        </row>
        <row r="22">
          <cell r="C22">
            <v>0.0007769988238909432</v>
          </cell>
        </row>
        <row r="60">
          <cell r="C60">
            <v>0.09432079069904527</v>
          </cell>
        </row>
        <row r="74">
          <cell r="C74">
            <v>0.06182562644584104</v>
          </cell>
        </row>
        <row r="93">
          <cell r="C93">
            <v>1.315873041209912</v>
          </cell>
        </row>
        <row r="94">
          <cell r="C94">
            <v>0.28367180826509086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0.5590500115039921</v>
          </cell>
        </row>
        <row r="22">
          <cell r="C22">
            <v>0.0008077099106372733</v>
          </cell>
        </row>
        <row r="60">
          <cell r="C60">
            <v>0.10073622923729428</v>
          </cell>
        </row>
        <row r="74">
          <cell r="C74">
            <v>0.05752886202520324</v>
          </cell>
        </row>
        <row r="93">
          <cell r="C93">
            <v>1.3961286889425832</v>
          </cell>
        </row>
        <row r="94">
          <cell r="C94">
            <v>0.26939008044690477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0.5284296015820805</v>
          </cell>
        </row>
        <row r="22">
          <cell r="C22">
            <v>0.0021463571855444884</v>
          </cell>
        </row>
        <row r="60">
          <cell r="C60">
            <v>0.09551784448337036</v>
          </cell>
        </row>
        <row r="74">
          <cell r="C74">
            <v>0.0910399729475833</v>
          </cell>
        </row>
        <row r="93">
          <cell r="C93">
            <v>1.6507377734735154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0.5222536438812297</v>
          </cell>
        </row>
        <row r="22">
          <cell r="C22">
            <v>0.0007436025333873479</v>
          </cell>
        </row>
        <row r="60">
          <cell r="C60">
            <v>0.11507276281270785</v>
          </cell>
        </row>
        <row r="74">
          <cell r="C74">
            <v>0.0686682163081747</v>
          </cell>
        </row>
        <row r="93">
          <cell r="C93">
            <v>1.5811409076378655</v>
          </cell>
        </row>
        <row r="94">
          <cell r="C94">
            <v>0.2984940966413647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0.7559638935351772</v>
          </cell>
        </row>
        <row r="22">
          <cell r="C22">
            <v>0.00121007173820514</v>
          </cell>
        </row>
        <row r="60">
          <cell r="C60">
            <v>0.08290591286014473</v>
          </cell>
        </row>
        <row r="74">
          <cell r="C74">
            <v>0.06398405338536586</v>
          </cell>
        </row>
        <row r="93">
          <cell r="C93">
            <v>1.0616682491848612</v>
          </cell>
        </row>
        <row r="94">
          <cell r="C94">
            <v>0.47448751723222266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0.6034422324025915</v>
          </cell>
        </row>
        <row r="22">
          <cell r="C22">
            <v>0.0008889291325274204</v>
          </cell>
        </row>
        <row r="60">
          <cell r="C60">
            <v>0.05024145494296458</v>
          </cell>
        </row>
        <row r="74">
          <cell r="C74">
            <v>0.08652868686379513</v>
          </cell>
        </row>
        <row r="93">
          <cell r="C93">
            <v>1.1466648957225438</v>
          </cell>
        </row>
        <row r="94">
          <cell r="C94">
            <v>0.27482170238650816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0.6943606354770328</v>
          </cell>
        </row>
        <row r="22">
          <cell r="C22">
            <v>0.009043659872728614</v>
          </cell>
        </row>
        <row r="60">
          <cell r="C60">
            <v>0.08111082042224711</v>
          </cell>
        </row>
        <row r="74">
          <cell r="C74">
            <v>0.06162751500966114</v>
          </cell>
        </row>
        <row r="93">
          <cell r="C93">
            <v>1.0351171135494315</v>
          </cell>
        </row>
        <row r="94">
          <cell r="C94">
            <v>0.2979482343317982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0.665418357307017</v>
          </cell>
        </row>
        <row r="22">
          <cell r="C22">
            <v>0.0010108902996881315</v>
          </cell>
        </row>
        <row r="60">
          <cell r="C60">
            <v>0.08301940645387176</v>
          </cell>
        </row>
        <row r="74">
          <cell r="C74">
            <v>0.06503476793182857</v>
          </cell>
        </row>
        <row r="93">
          <cell r="C93">
            <v>1.0616941952817867</v>
          </cell>
        </row>
        <row r="94">
          <cell r="C94">
            <v>0.2974037045138014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0.5977154833169891</v>
          </cell>
        </row>
        <row r="22">
          <cell r="C22">
            <v>0.0008793369176281012</v>
          </cell>
        </row>
        <row r="60">
          <cell r="C60">
            <v>0.09975405737572231</v>
          </cell>
        </row>
        <row r="74">
          <cell r="C74">
            <v>0.10271397258885952</v>
          </cell>
        </row>
        <row r="93">
          <cell r="C93">
            <v>1.2847663698904053</v>
          </cell>
        </row>
        <row r="94">
          <cell r="C94">
            <v>0.29473192218987576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0.6690118850915161</v>
          </cell>
        </row>
        <row r="22">
          <cell r="C22">
            <v>0.0010089081705558875</v>
          </cell>
        </row>
        <row r="60">
          <cell r="C60">
            <v>0.08326329431407999</v>
          </cell>
        </row>
        <row r="74">
          <cell r="C74">
            <v>0.0625163422079266</v>
          </cell>
        </row>
        <row r="93">
          <cell r="C93">
            <v>1.0744611121757903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0.46764250033981297</v>
          </cell>
        </row>
        <row r="22">
          <cell r="C22">
            <v>0.0006507254164917611</v>
          </cell>
        </row>
        <row r="60">
          <cell r="C60">
            <v>0.09653134244485129</v>
          </cell>
        </row>
        <row r="74">
          <cell r="C74">
            <v>0.07917731253479784</v>
          </cell>
        </row>
        <row r="93">
          <cell r="C93">
            <v>1.2426541915185623</v>
          </cell>
        </row>
        <row r="94">
          <cell r="C94">
            <v>0.30252747900601196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0.4689484167557491</v>
          </cell>
        </row>
        <row r="22">
          <cell r="C22">
            <v>0.000656381196138442</v>
          </cell>
        </row>
        <row r="60">
          <cell r="C60">
            <v>0.08225484912673817</v>
          </cell>
        </row>
        <row r="74">
          <cell r="C74">
            <v>0.05856802021318051</v>
          </cell>
        </row>
        <row r="93">
          <cell r="C93">
            <v>1.106700547791612</v>
          </cell>
        </row>
        <row r="94">
          <cell r="C94">
            <v>0.31266492680487723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0.2622990739243825</v>
          </cell>
        </row>
        <row r="22">
          <cell r="C22">
            <v>0.0014702240935982212</v>
          </cell>
        </row>
        <row r="33">
          <cell r="C33">
            <v>0.21050193631911132</v>
          </cell>
        </row>
        <row r="50">
          <cell r="C50">
            <v>0.012357892235780212</v>
          </cell>
        </row>
        <row r="60">
          <cell r="C60">
            <v>0.0893990340127903</v>
          </cell>
        </row>
        <row r="74">
          <cell r="C74">
            <v>0.03562315446185762</v>
          </cell>
        </row>
        <row r="93">
          <cell r="C93">
            <v>1.0714363293691713</v>
          </cell>
        </row>
        <row r="94">
          <cell r="C94">
            <v>0.2613371738704278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0.5361438809925607</v>
          </cell>
        </row>
        <row r="22">
          <cell r="C22">
            <v>0.0021846753334555016</v>
          </cell>
        </row>
        <row r="60">
          <cell r="C60">
            <v>0.08762611626472652</v>
          </cell>
        </row>
        <row r="74">
          <cell r="C74">
            <v>0.09083134886812949</v>
          </cell>
        </row>
        <row r="93">
          <cell r="C93">
            <v>1.5423345045855565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0.3040927326132444</v>
          </cell>
        </row>
        <row r="22">
          <cell r="C22">
            <v>0.00045067432973949404</v>
          </cell>
        </row>
        <row r="33">
          <cell r="C33">
            <v>0.3058821690034894</v>
          </cell>
        </row>
        <row r="50">
          <cell r="C50">
            <v>0.05162556038859916</v>
          </cell>
        </row>
        <row r="60">
          <cell r="C60">
            <v>0.11264999797861698</v>
          </cell>
        </row>
        <row r="74">
          <cell r="C74">
            <v>0.05288168206671937</v>
          </cell>
        </row>
        <row r="93">
          <cell r="C93">
            <v>1.3503055049273003</v>
          </cell>
        </row>
        <row r="94">
          <cell r="C94">
            <v>0.2612485425154993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0.36880993196124556</v>
          </cell>
        </row>
        <row r="22">
          <cell r="C22">
            <v>0.0005525915618345115</v>
          </cell>
        </row>
        <row r="33">
          <cell r="C33">
            <v>0.26496482713045344</v>
          </cell>
        </row>
        <row r="50">
          <cell r="C50">
            <v>0.015169357093360621</v>
          </cell>
        </row>
        <row r="60">
          <cell r="C60">
            <v>0.1040196514775812</v>
          </cell>
        </row>
        <row r="74">
          <cell r="C74">
            <v>0.1009234378723904</v>
          </cell>
        </row>
        <row r="93">
          <cell r="C93">
            <v>1.1014329886542051</v>
          </cell>
        </row>
        <row r="94">
          <cell r="C94">
            <v>0.26623630024705053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0.19880808489777477</v>
          </cell>
        </row>
        <row r="22">
          <cell r="C22">
            <v>0.0003150169578483227</v>
          </cell>
        </row>
        <row r="33">
          <cell r="C33">
            <v>0.6239464601455476</v>
          </cell>
        </row>
        <row r="60">
          <cell r="C60">
            <v>0.06653966211452196</v>
          </cell>
        </row>
        <row r="74">
          <cell r="C74">
            <v>0.059442227330798264</v>
          </cell>
        </row>
        <row r="93">
          <cell r="C93">
            <v>0.8017806769179914</v>
          </cell>
        </row>
        <row r="94">
          <cell r="C94">
            <v>0.23619985879273217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0.38023473268573954</v>
          </cell>
        </row>
        <row r="22">
          <cell r="C22">
            <v>0.0006290262215092996</v>
          </cell>
        </row>
        <row r="33">
          <cell r="C33">
            <v>0.5911914308973911</v>
          </cell>
        </row>
        <row r="60">
          <cell r="C60">
            <v>0.07607548590298271</v>
          </cell>
        </row>
        <row r="74">
          <cell r="C74">
            <v>0.05411133450477818</v>
          </cell>
        </row>
        <row r="93">
          <cell r="C93">
            <v>0.7803801833275579</v>
          </cell>
        </row>
        <row r="94">
          <cell r="C94">
            <v>0.22684168286034917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0.19284596322498024</v>
          </cell>
        </row>
        <row r="22">
          <cell r="C22">
            <v>0.0003056276660279753</v>
          </cell>
        </row>
        <row r="33">
          <cell r="C33">
            <v>0.6292876411543811</v>
          </cell>
        </row>
        <row r="60">
          <cell r="C60">
            <v>0.07791993937015382</v>
          </cell>
        </row>
        <row r="74">
          <cell r="C74">
            <v>0.0551787754405688</v>
          </cell>
        </row>
        <row r="93">
          <cell r="C93">
            <v>0.8052752314257965</v>
          </cell>
        </row>
        <row r="94">
          <cell r="C94">
            <v>0.2365198176530245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0.3814504450653263</v>
          </cell>
        </row>
        <row r="22">
          <cell r="C22">
            <v>0.0006307444433216947</v>
          </cell>
        </row>
        <row r="33">
          <cell r="C33">
            <v>0.5882456821777593</v>
          </cell>
        </row>
        <row r="60">
          <cell r="C60">
            <v>0.07585848805522034</v>
          </cell>
        </row>
        <row r="74">
          <cell r="C74">
            <v>0.053817031237364886</v>
          </cell>
        </row>
        <row r="93">
          <cell r="C93">
            <v>0.7783600083074982</v>
          </cell>
        </row>
        <row r="94">
          <cell r="C94">
            <v>0.2267763531162053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0.2734070667290773</v>
          </cell>
        </row>
        <row r="22">
          <cell r="C22">
            <v>0.00041533252268183415</v>
          </cell>
        </row>
        <row r="33">
          <cell r="C33">
            <v>0.4172376199322641</v>
          </cell>
        </row>
        <row r="50">
          <cell r="C50">
            <v>0.004405934690206413</v>
          </cell>
        </row>
        <row r="60">
          <cell r="C60">
            <v>0.07579716054649874</v>
          </cell>
        </row>
        <row r="74">
          <cell r="C74">
            <v>0.05471109497515101</v>
          </cell>
        </row>
        <row r="93">
          <cell r="C93">
            <v>0.9199851988763903</v>
          </cell>
        </row>
        <row r="94">
          <cell r="C94">
            <v>0.24231699076206784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0.45677217528890746</v>
          </cell>
        </row>
        <row r="22">
          <cell r="C22">
            <v>0.0007048317685194047</v>
          </cell>
        </row>
        <row r="33">
          <cell r="C33">
            <v>0.27695929954979015</v>
          </cell>
        </row>
        <row r="50">
          <cell r="C50">
            <v>0.008346762372145962</v>
          </cell>
        </row>
        <row r="60">
          <cell r="C60">
            <v>0.06852667286506021</v>
          </cell>
        </row>
        <row r="74">
          <cell r="C74">
            <v>0.030888712297464482</v>
          </cell>
        </row>
        <row r="93">
          <cell r="C93">
            <v>0.7451443036435715</v>
          </cell>
        </row>
        <row r="94">
          <cell r="C94">
            <v>0.2336480465860361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0.2582493613374276</v>
          </cell>
        </row>
        <row r="22">
          <cell r="C22">
            <v>0.00037822249104106875</v>
          </cell>
        </row>
        <row r="33">
          <cell r="C33">
            <v>0.33655919343687213</v>
          </cell>
        </row>
        <row r="50">
          <cell r="C50">
            <v>0.0046435574303975765</v>
          </cell>
        </row>
        <row r="60">
          <cell r="C60">
            <v>0.06493726111967241</v>
          </cell>
        </row>
        <row r="74">
          <cell r="C74">
            <v>0.037749764321103184</v>
          </cell>
        </row>
        <row r="93">
          <cell r="C93">
            <v>0.8442702370031784</v>
          </cell>
        </row>
        <row r="94">
          <cell r="C94">
            <v>0.24937728622620642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0.25202183602956324</v>
          </cell>
        </row>
        <row r="22">
          <cell r="C22">
            <v>0.00036839101505860706</v>
          </cell>
        </row>
        <row r="33">
          <cell r="C33">
            <v>0.33710906004657365</v>
          </cell>
        </row>
        <row r="50">
          <cell r="C50">
            <v>0.004365045282985611</v>
          </cell>
        </row>
        <row r="60">
          <cell r="C60">
            <v>0.0749260428517417</v>
          </cell>
        </row>
        <row r="74">
          <cell r="C74">
            <v>0.04528731084862865</v>
          </cell>
        </row>
        <row r="93">
          <cell r="C93">
            <v>0.853501708140838</v>
          </cell>
        </row>
        <row r="94">
          <cell r="C94">
            <v>0.24981762096558452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0.5384924130719867</v>
          </cell>
        </row>
        <row r="22">
          <cell r="C22">
            <v>0.002196419756809239</v>
          </cell>
        </row>
        <row r="60">
          <cell r="C60">
            <v>0.0877466514802502</v>
          </cell>
        </row>
        <row r="74">
          <cell r="C74">
            <v>0.09109852899880162</v>
          </cell>
        </row>
        <row r="93">
          <cell r="C93">
            <v>1.6450940419130995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0.2497014312587654</v>
          </cell>
        </row>
        <row r="22">
          <cell r="C22">
            <v>0.00039848119099639384</v>
          </cell>
        </row>
        <row r="33">
          <cell r="C33">
            <v>0.5939273971076057</v>
          </cell>
        </row>
        <row r="50">
          <cell r="C50">
            <v>0.004614754981630788</v>
          </cell>
        </row>
        <row r="60">
          <cell r="C60">
            <v>0.07857004854024806</v>
          </cell>
        </row>
        <row r="74">
          <cell r="C74">
            <v>0.03644326029087008</v>
          </cell>
        </row>
        <row r="93">
          <cell r="C93">
            <v>0.8734756750391758</v>
          </cell>
        </row>
        <row r="94">
          <cell r="C94">
            <v>0.25247961866050295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0.40974917104390973</v>
          </cell>
        </row>
        <row r="22">
          <cell r="C22">
            <v>0.0006230612456390572</v>
          </cell>
        </row>
        <row r="33">
          <cell r="C33">
            <v>0.2854043913993118</v>
          </cell>
        </row>
        <row r="50">
          <cell r="C50">
            <v>0.00916929051296798</v>
          </cell>
        </row>
        <row r="60">
          <cell r="C60">
            <v>0.06653897719272235</v>
          </cell>
        </row>
        <row r="74">
          <cell r="C74">
            <v>0.017656189088663225</v>
          </cell>
        </row>
        <row r="93">
          <cell r="C93">
            <v>0.7388470370870301</v>
          </cell>
        </row>
        <row r="94">
          <cell r="C94">
            <v>0.2575561513499488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0.2681021448383264</v>
          </cell>
        </row>
        <row r="22">
          <cell r="C22">
            <v>0.00039550373854328085</v>
          </cell>
        </row>
        <row r="33">
          <cell r="C33">
            <v>0.332085670313308</v>
          </cell>
        </row>
        <row r="50">
          <cell r="C50">
            <v>0.010076530295798579</v>
          </cell>
        </row>
        <row r="60">
          <cell r="C60">
            <v>0.07564386868828393</v>
          </cell>
        </row>
        <row r="74">
          <cell r="C74">
            <v>0.04643456843304096</v>
          </cell>
        </row>
        <row r="93">
          <cell r="C93">
            <v>0.8516098154260388</v>
          </cell>
        </row>
        <row r="94">
          <cell r="C94">
            <v>0.25469849344840945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0.18214001350856762</v>
          </cell>
        </row>
        <row r="22">
          <cell r="C22">
            <v>0.0002665183607949048</v>
          </cell>
        </row>
        <row r="33">
          <cell r="C33">
            <v>0.4087227811535522</v>
          </cell>
        </row>
        <row r="50">
          <cell r="C50">
            <v>0.004424669047726629</v>
          </cell>
        </row>
        <row r="60">
          <cell r="C60">
            <v>0.07545368586221564</v>
          </cell>
        </row>
        <row r="74">
          <cell r="C74">
            <v>0.05747320898800959</v>
          </cell>
        </row>
        <row r="93">
          <cell r="C93">
            <v>0.8651017231519557</v>
          </cell>
        </row>
        <row r="94">
          <cell r="C94">
            <v>0.24995223033171443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0.317433356026771</v>
          </cell>
        </row>
        <row r="22">
          <cell r="C22">
            <v>0.00046940201992336174</v>
          </cell>
        </row>
        <row r="33">
          <cell r="C33">
            <v>0.29277967654709836</v>
          </cell>
        </row>
        <row r="50">
          <cell r="C50">
            <v>0.004388712507738004</v>
          </cell>
        </row>
        <row r="60">
          <cell r="C60">
            <v>0.04602226707636912</v>
          </cell>
        </row>
        <row r="74">
          <cell r="C74">
            <v>0.026862601302751</v>
          </cell>
        </row>
        <row r="93">
          <cell r="C93">
            <v>0.8194322177689889</v>
          </cell>
        </row>
        <row r="94">
          <cell r="C94">
            <v>0.2450651011717893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0.39201677181752864</v>
          </cell>
        </row>
        <row r="22">
          <cell r="C22">
            <v>0.0005794110913473808</v>
          </cell>
        </row>
        <row r="33">
          <cell r="C33">
            <v>0.21979761696335096</v>
          </cell>
        </row>
        <row r="50">
          <cell r="C50">
            <v>0.0044096214838081115</v>
          </cell>
        </row>
        <row r="60">
          <cell r="C60">
            <v>0.07079113912274336</v>
          </cell>
        </row>
        <row r="74">
          <cell r="C74">
            <v>0.019560902062320758</v>
          </cell>
        </row>
        <row r="93">
          <cell r="C93">
            <v>0.7377826865941883</v>
          </cell>
        </row>
        <row r="94">
          <cell r="C94">
            <v>0.250217910885557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0.30627068425566145</v>
          </cell>
        </row>
        <row r="22">
          <cell r="C22">
            <v>0.00045197140764162007</v>
          </cell>
        </row>
        <row r="33">
          <cell r="C33">
            <v>0.2999315249712454</v>
          </cell>
        </row>
        <row r="50">
          <cell r="C50">
            <v>0.005054051263524627</v>
          </cell>
        </row>
        <row r="60">
          <cell r="C60">
            <v>0.07431721684404934</v>
          </cell>
        </row>
        <row r="74">
          <cell r="C74">
            <v>0.030240659008484494</v>
          </cell>
        </row>
        <row r="93">
          <cell r="C93">
            <v>0.6986866931203642</v>
          </cell>
        </row>
        <row r="94">
          <cell r="C94">
            <v>0.2633844821370803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0.30174312467369685</v>
          </cell>
        </row>
        <row r="22">
          <cell r="C22">
            <v>0.00044197448999116736</v>
          </cell>
        </row>
        <row r="33">
          <cell r="C33">
            <v>0.2934948181843552</v>
          </cell>
        </row>
        <row r="50">
          <cell r="C50">
            <v>0.005501220401430645</v>
          </cell>
        </row>
        <row r="60">
          <cell r="C60">
            <v>0.07750869450437613</v>
          </cell>
        </row>
        <row r="74">
          <cell r="C74">
            <v>0.02765347730457057</v>
          </cell>
        </row>
        <row r="93">
          <cell r="C93">
            <v>0.7986587365582091</v>
          </cell>
        </row>
        <row r="94">
          <cell r="C94">
            <v>0.26514468464034313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0.5146539320321506</v>
          </cell>
        </row>
        <row r="22">
          <cell r="C22">
            <v>0.002078043014341877</v>
          </cell>
        </row>
        <row r="60">
          <cell r="C60">
            <v>0.08685756823444477</v>
          </cell>
        </row>
        <row r="74">
          <cell r="C74">
            <v>0.08898987896344385</v>
          </cell>
        </row>
        <row r="93">
          <cell r="C93">
            <v>1.7253935965609957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0.4171483175569614</v>
          </cell>
        </row>
        <row r="22">
          <cell r="C22">
            <v>0.0016133146378361255</v>
          </cell>
        </row>
        <row r="60">
          <cell r="C60">
            <v>0.09697864033066718</v>
          </cell>
        </row>
        <row r="74">
          <cell r="C74">
            <v>0.09124055832753142</v>
          </cell>
        </row>
        <row r="93">
          <cell r="C93">
            <v>1.7731753086807842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0.47205454830710564</v>
          </cell>
        </row>
        <row r="22">
          <cell r="C22">
            <v>0.0018722095099135366</v>
          </cell>
        </row>
        <row r="60">
          <cell r="C60">
            <v>0.09972931958927786</v>
          </cell>
        </row>
        <row r="74">
          <cell r="C74">
            <v>0.09667513018589295</v>
          </cell>
        </row>
        <row r="93">
          <cell r="C93">
            <v>1.819394144903155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0.5585639783068125</v>
          </cell>
        </row>
        <row r="22">
          <cell r="C22">
            <v>0.002295539177653802</v>
          </cell>
        </row>
        <row r="60">
          <cell r="C60">
            <v>0.09709029950141769</v>
          </cell>
        </row>
        <row r="74">
          <cell r="C74">
            <v>0.07954707204566241</v>
          </cell>
        </row>
        <row r="93">
          <cell r="C93">
            <v>1.7941106242571807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0.5018725623238118</v>
          </cell>
        </row>
        <row r="22">
          <cell r="C22">
            <v>0.002013887521273396</v>
          </cell>
        </row>
        <row r="60">
          <cell r="C60">
            <v>0.09877727007357183</v>
          </cell>
        </row>
        <row r="74">
          <cell r="C74">
            <v>0.07727327228185285</v>
          </cell>
        </row>
        <row r="93">
          <cell r="C93">
            <v>1.7837038281572708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0.5967425198177221</v>
          </cell>
        </row>
        <row r="22">
          <cell r="C22">
            <v>0.002491994089082038</v>
          </cell>
        </row>
        <row r="60">
          <cell r="C60">
            <v>0.09570920716025802</v>
          </cell>
        </row>
        <row r="74">
          <cell r="C74">
            <v>0.09248795656453698</v>
          </cell>
        </row>
        <row r="93">
          <cell r="C93">
            <v>1.7204715167589786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0.28170877255167814</v>
          </cell>
        </row>
        <row r="22">
          <cell r="C22">
            <v>0.001019279176502764</v>
          </cell>
        </row>
        <row r="60">
          <cell r="C60">
            <v>0.13697091829069527</v>
          </cell>
        </row>
        <row r="74">
          <cell r="C74">
            <v>0.08729899229315657</v>
          </cell>
        </row>
        <row r="93">
          <cell r="C93">
            <v>1.919176261579154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0.5176239746163656</v>
          </cell>
        </row>
        <row r="22">
          <cell r="C22">
            <v>0.00209354478676639</v>
          </cell>
        </row>
        <row r="60">
          <cell r="C60">
            <v>0.09854010025257484</v>
          </cell>
        </row>
        <row r="74">
          <cell r="C74">
            <v>0.09563064011955465</v>
          </cell>
        </row>
        <row r="93">
          <cell r="C93">
            <v>1.7435968858935227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0.49888010445162867</v>
          </cell>
        </row>
        <row r="22">
          <cell r="C22">
            <v>0.002001140770708314</v>
          </cell>
        </row>
        <row r="60">
          <cell r="C60">
            <v>0.08836288884871744</v>
          </cell>
        </row>
        <row r="74">
          <cell r="C74">
            <v>0.09140973438058539</v>
          </cell>
        </row>
        <row r="93">
          <cell r="C93">
            <v>1.9924867564598907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0.4697056080504425</v>
          </cell>
        </row>
        <row r="22">
          <cell r="C22">
            <v>0.00186025802016773</v>
          </cell>
        </row>
        <row r="60">
          <cell r="C60">
            <v>0.08850676690485752</v>
          </cell>
        </row>
        <row r="74">
          <cell r="C74">
            <v>0.09104397601175897</v>
          </cell>
        </row>
        <row r="93">
          <cell r="C93">
            <v>1.7412700923522122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0.6119008549782954</v>
          </cell>
        </row>
        <row r="22">
          <cell r="C22">
            <v>0.002571326389262853</v>
          </cell>
        </row>
        <row r="60">
          <cell r="C60">
            <v>0.0974140410994882</v>
          </cell>
        </row>
        <row r="74">
          <cell r="C74">
            <v>0.09910277136666065</v>
          </cell>
        </row>
        <row r="93">
          <cell r="C93">
            <v>1.666269102411388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0.5019699932198304</v>
          </cell>
        </row>
        <row r="22">
          <cell r="C22">
            <v>0.0020178083274014096</v>
          </cell>
        </row>
        <row r="60">
          <cell r="C60">
            <v>0.10137934198789796</v>
          </cell>
        </row>
        <row r="74">
          <cell r="C74">
            <v>0.1036924746528883</v>
          </cell>
        </row>
        <row r="93">
          <cell r="C93">
            <v>1.7433949492941903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0.1629880494252169</v>
          </cell>
        </row>
        <row r="22">
          <cell r="C22">
            <v>0.0005523402122726705</v>
          </cell>
        </row>
        <row r="60">
          <cell r="C60">
            <v>0.14702236753256748</v>
          </cell>
        </row>
        <row r="74">
          <cell r="C74">
            <v>0.06938317397963342</v>
          </cell>
        </row>
        <row r="93">
          <cell r="C93">
            <v>2.005122084312486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0.20798561849938943</v>
          </cell>
        </row>
        <row r="22">
          <cell r="C22">
            <v>0.0007240018978221524</v>
          </cell>
        </row>
        <row r="60">
          <cell r="C60">
            <v>0.17847843381825132</v>
          </cell>
        </row>
        <row r="74">
          <cell r="C74">
            <v>0.0909467544133482</v>
          </cell>
        </row>
        <row r="93">
          <cell r="C93">
            <v>2.3579728781135625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0.4690880827976472</v>
          </cell>
        </row>
        <row r="22">
          <cell r="C22">
            <v>0.0018558505141152352</v>
          </cell>
        </row>
        <row r="60">
          <cell r="C60">
            <v>0.1258296978422982</v>
          </cell>
        </row>
        <row r="74">
          <cell r="C74">
            <v>0.0794747324697049</v>
          </cell>
        </row>
        <row r="93">
          <cell r="C93">
            <v>1.742667125482165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0.16492464556197628</v>
          </cell>
        </row>
        <row r="22">
          <cell r="C22">
            <v>0.000559557862914473</v>
          </cell>
        </row>
        <row r="60">
          <cell r="C60">
            <v>0.14834315289907465</v>
          </cell>
        </row>
        <row r="74">
          <cell r="C74">
            <v>0.0702898316863824</v>
          </cell>
        </row>
        <row r="93">
          <cell r="C93">
            <v>2.01991174891708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0.2399734461897048</v>
          </cell>
        </row>
        <row r="22">
          <cell r="C22">
            <v>0.0008482578926813741</v>
          </cell>
        </row>
        <row r="60">
          <cell r="C60">
            <v>0.14818544658779723</v>
          </cell>
        </row>
        <row r="74">
          <cell r="C74">
            <v>0.07103692451353935</v>
          </cell>
        </row>
        <row r="93">
          <cell r="C93">
            <v>2.0012233028283912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0.2985834304790804</v>
          </cell>
        </row>
        <row r="22">
          <cell r="C22">
            <v>0.001087969421048249</v>
          </cell>
        </row>
        <row r="60">
          <cell r="C60">
            <v>0.14322393171270428</v>
          </cell>
        </row>
        <row r="74">
          <cell r="C74">
            <v>0.06833358313213542</v>
          </cell>
        </row>
        <row r="93">
          <cell r="C93">
            <v>1.9309491586354977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0.26871213147835854</v>
          </cell>
        </row>
        <row r="22">
          <cell r="C22">
            <v>0.0009634544424070384</v>
          </cell>
        </row>
        <row r="60">
          <cell r="C60">
            <v>0.13199134493454817</v>
          </cell>
        </row>
        <row r="74">
          <cell r="C74">
            <v>0.06051300060512165</v>
          </cell>
        </row>
        <row r="93">
          <cell r="C93">
            <v>1.8065521725068288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0.29875879017487206</v>
          </cell>
        </row>
        <row r="22">
          <cell r="C22">
            <v>0.0010104704607878</v>
          </cell>
        </row>
        <row r="60">
          <cell r="C60">
            <v>0.13822160101741718</v>
          </cell>
        </row>
        <row r="74">
          <cell r="C74">
            <v>0.08654454540260818</v>
          </cell>
        </row>
        <row r="93">
          <cell r="C93">
            <v>1.797685608329997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0.29843502438000985</v>
          </cell>
        </row>
        <row r="22">
          <cell r="C22">
            <v>0.001009164875924515</v>
          </cell>
        </row>
        <row r="60">
          <cell r="C60">
            <v>0.138105427542118</v>
          </cell>
        </row>
        <row r="74">
          <cell r="C74">
            <v>0.08643272496563131</v>
          </cell>
        </row>
        <row r="93">
          <cell r="C93">
            <v>1.7963604260333834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0.19748154350667466</v>
          </cell>
        </row>
        <row r="22">
          <cell r="C22">
            <v>0.0008240448440938334</v>
          </cell>
        </row>
        <row r="33">
          <cell r="C33">
            <v>0.38670752979610895</v>
          </cell>
        </row>
        <row r="50">
          <cell r="C50">
            <v>0.016939801892702402</v>
          </cell>
        </row>
        <row r="60">
          <cell r="C60">
            <v>0.10356817175089669</v>
          </cell>
        </row>
        <row r="74">
          <cell r="C74">
            <v>0.07797145083971786</v>
          </cell>
        </row>
        <row r="93">
          <cell r="C93">
            <v>1.6905859705322879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0.3991639252980328</v>
          </cell>
        </row>
        <row r="22">
          <cell r="C22">
            <v>0.0017261040634764834</v>
          </cell>
        </row>
        <row r="33">
          <cell r="C33">
            <v>0.2875600740695572</v>
          </cell>
        </row>
        <row r="50">
          <cell r="C50">
            <v>0.007746760603600185</v>
          </cell>
        </row>
        <row r="60">
          <cell r="C60">
            <v>0.08739951388795027</v>
          </cell>
        </row>
        <row r="74">
          <cell r="C74">
            <v>0.08543244934059659</v>
          </cell>
        </row>
        <row r="93">
          <cell r="C93">
            <v>1.2311954258340287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0.3974744900597528</v>
          </cell>
        </row>
        <row r="22">
          <cell r="C22">
            <v>0.0017121851198395749</v>
          </cell>
        </row>
        <row r="33">
          <cell r="C33">
            <v>0.2863302537307061</v>
          </cell>
        </row>
        <row r="60">
          <cell r="C60">
            <v>0.08708308501472443</v>
          </cell>
        </row>
        <row r="74">
          <cell r="C74">
            <v>0.08474353986387603</v>
          </cell>
        </row>
        <row r="93">
          <cell r="C93">
            <v>1.2772008017286307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0.3185760164706595</v>
          </cell>
        </row>
        <row r="22">
          <cell r="C22">
            <v>0.001336338225763068</v>
          </cell>
        </row>
        <row r="33">
          <cell r="C33">
            <v>0.2940805402340684</v>
          </cell>
        </row>
        <row r="60">
          <cell r="C60">
            <v>0.08777954528650907</v>
          </cell>
        </row>
        <row r="74">
          <cell r="C74">
            <v>0.08478103259876814</v>
          </cell>
        </row>
        <row r="93">
          <cell r="C93">
            <v>1.2448060203948694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0.45172901106690155</v>
          </cell>
        </row>
        <row r="22">
          <cell r="C22">
            <v>0.0017748684662975199</v>
          </cell>
        </row>
        <row r="60">
          <cell r="C60">
            <v>0.09680035854978038</v>
          </cell>
        </row>
        <row r="74">
          <cell r="C74">
            <v>0.09164873863399675</v>
          </cell>
        </row>
        <row r="93">
          <cell r="C93">
            <v>1.8462111636076277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0.3578767204048906</v>
          </cell>
        </row>
        <row r="22">
          <cell r="C22">
            <v>0.0015205188298155392</v>
          </cell>
        </row>
        <row r="33">
          <cell r="C33">
            <v>0.2884506570313481</v>
          </cell>
        </row>
        <row r="60">
          <cell r="C60">
            <v>0.0871144741343719</v>
          </cell>
        </row>
        <row r="74">
          <cell r="C74">
            <v>0.08421631862662832</v>
          </cell>
        </row>
        <row r="93">
          <cell r="C93">
            <v>1.064229837282683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0.36060080991320825</v>
          </cell>
        </row>
        <row r="22">
          <cell r="C22">
            <v>0.0015349591051356088</v>
          </cell>
        </row>
        <row r="33">
          <cell r="C33">
            <v>0.2906524682808813</v>
          </cell>
        </row>
        <row r="60">
          <cell r="C60">
            <v>0.08754626408751735</v>
          </cell>
        </row>
        <row r="74">
          <cell r="C74">
            <v>0.08501611590869076</v>
          </cell>
        </row>
        <row r="93">
          <cell r="C93">
            <v>1.2397914333757405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0.39740905176251135</v>
          </cell>
        </row>
        <row r="22">
          <cell r="C22">
            <v>0.0017157929116803823</v>
          </cell>
        </row>
        <row r="33">
          <cell r="C33">
            <v>0.2925143163329257</v>
          </cell>
        </row>
        <row r="60">
          <cell r="C60">
            <v>0.08823940067351131</v>
          </cell>
        </row>
        <row r="74">
          <cell r="C74">
            <v>0.08676823800543357</v>
          </cell>
        </row>
        <row r="93">
          <cell r="C93">
            <v>1.2458216240458786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0.38936149877979376</v>
          </cell>
        </row>
        <row r="22">
          <cell r="C22">
            <v>0.0016724620588703361</v>
          </cell>
        </row>
        <row r="33">
          <cell r="C33">
            <v>0.28657398577366566</v>
          </cell>
        </row>
        <row r="60">
          <cell r="C60">
            <v>0.08705476804692565</v>
          </cell>
        </row>
        <row r="74">
          <cell r="C74">
            <v>0.0845769818672331</v>
          </cell>
        </row>
        <row r="93">
          <cell r="C93">
            <v>1.2334365134806222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0.24947497491299148</v>
          </cell>
        </row>
        <row r="22">
          <cell r="C22">
            <v>0.0010212291418957012</v>
          </cell>
        </row>
        <row r="33">
          <cell r="C33">
            <v>0.29990533720155327</v>
          </cell>
        </row>
        <row r="50">
          <cell r="C50">
            <v>0.005845322294054768</v>
          </cell>
        </row>
        <row r="60">
          <cell r="C60">
            <v>0.08818507821668442</v>
          </cell>
        </row>
        <row r="74">
          <cell r="C74">
            <v>0.05892446483398296</v>
          </cell>
        </row>
        <row r="93">
          <cell r="C93">
            <v>1.0158169483761628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0.36285706278815316</v>
          </cell>
        </row>
        <row r="22">
          <cell r="C22">
            <v>0.0015658001772103928</v>
          </cell>
        </row>
        <row r="33">
          <cell r="C33">
            <v>0.3221776440090119</v>
          </cell>
        </row>
        <row r="50">
          <cell r="C50">
            <v>0.006274430071110092</v>
          </cell>
        </row>
        <row r="60">
          <cell r="C60">
            <v>0.09349471867774038</v>
          </cell>
        </row>
        <row r="74">
          <cell r="C74">
            <v>0.06877297400472912</v>
          </cell>
        </row>
        <row r="93">
          <cell r="C93">
            <v>1.0432125147437958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0.3687386698649829</v>
          </cell>
        </row>
        <row r="22">
          <cell r="C22">
            <v>0.001593649598824972</v>
          </cell>
        </row>
        <row r="33">
          <cell r="C33">
            <v>0.32067821994235296</v>
          </cell>
        </row>
        <row r="50">
          <cell r="C50">
            <v>0.006245078702145472</v>
          </cell>
        </row>
        <row r="60">
          <cell r="C60">
            <v>0.09327702814936771</v>
          </cell>
        </row>
        <row r="74">
          <cell r="C74">
            <v>0.06855789693958349</v>
          </cell>
        </row>
        <row r="93">
          <cell r="C93">
            <v>1.0409189129758731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0.5657677027717654</v>
          </cell>
        </row>
        <row r="22">
          <cell r="C22">
            <v>0.0026084493840311173</v>
          </cell>
        </row>
        <row r="33">
          <cell r="C33">
            <v>0.3246474685225502</v>
          </cell>
        </row>
        <row r="50">
          <cell r="C50">
            <v>0.006112329248969375</v>
          </cell>
        </row>
        <row r="60">
          <cell r="C60">
            <v>0.0962301983574778</v>
          </cell>
        </row>
        <row r="74">
          <cell r="C74">
            <v>0.07024700107415949</v>
          </cell>
        </row>
        <row r="93">
          <cell r="C93">
            <v>1.0440543253337795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0.38146637521467924</v>
          </cell>
        </row>
        <row r="22">
          <cell r="C22">
            <v>0.0018295733136749477</v>
          </cell>
        </row>
        <row r="33">
          <cell r="C33">
            <v>0.31310508078664956</v>
          </cell>
        </row>
        <row r="50">
          <cell r="C50">
            <v>0.006530251277857319</v>
          </cell>
        </row>
        <row r="60">
          <cell r="C60">
            <v>0.09549663521275016</v>
          </cell>
        </row>
        <row r="74">
          <cell r="C74">
            <v>0.06988125621184833</v>
          </cell>
        </row>
        <row r="93">
          <cell r="C93">
            <v>1.3527287199022118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0.4097070512701809</v>
          </cell>
        </row>
        <row r="22">
          <cell r="C22">
            <v>0.001809352578729404</v>
          </cell>
        </row>
        <row r="33">
          <cell r="C33">
            <v>0.34145486119076907</v>
          </cell>
        </row>
        <row r="50">
          <cell r="C50">
            <v>0.00713123286988761</v>
          </cell>
        </row>
        <row r="60">
          <cell r="C60">
            <v>0.09775033338035245</v>
          </cell>
        </row>
        <row r="74">
          <cell r="C74">
            <v>0.06967772208924015</v>
          </cell>
        </row>
        <row r="93">
          <cell r="C93">
            <v>1.0637813536032088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0.4096185279203851</v>
          </cell>
        </row>
        <row r="22">
          <cell r="C22">
            <v>0.001603812369235382</v>
          </cell>
        </row>
        <row r="50">
          <cell r="C50">
            <v>0.034706168265604194</v>
          </cell>
        </row>
        <row r="60">
          <cell r="C60">
            <v>0.10234738460112712</v>
          </cell>
        </row>
        <row r="74">
          <cell r="C74">
            <v>0.08868345418726983</v>
          </cell>
        </row>
        <row r="93">
          <cell r="C93">
            <v>1.8876755829723628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0.2956148594592025</v>
          </cell>
        </row>
        <row r="22">
          <cell r="C22">
            <v>0.0012379410119702098</v>
          </cell>
        </row>
        <row r="33">
          <cell r="C33">
            <v>0.31009061160612167</v>
          </cell>
        </row>
        <row r="50">
          <cell r="C50">
            <v>0.005739707473481647</v>
          </cell>
        </row>
        <row r="60">
          <cell r="C60">
            <v>0.09049922055845554</v>
          </cell>
        </row>
        <row r="74">
          <cell r="C74">
            <v>0.06425872224494894</v>
          </cell>
        </row>
        <row r="93">
          <cell r="C93">
            <v>1.024765860066359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0.3732739072730617</v>
          </cell>
        </row>
        <row r="22">
          <cell r="C22">
            <v>0.0016163086530864713</v>
          </cell>
        </row>
        <row r="33">
          <cell r="C33">
            <v>0.32024257430052777</v>
          </cell>
        </row>
        <row r="50">
          <cell r="C50">
            <v>0.005044563901284559</v>
          </cell>
        </row>
        <row r="60">
          <cell r="C60">
            <v>0.09325906608093863</v>
          </cell>
        </row>
        <row r="74">
          <cell r="C74">
            <v>0.08591452197242672</v>
          </cell>
        </row>
        <row r="93">
          <cell r="C93">
            <v>1.012057720247697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0.3793972740428409</v>
          </cell>
        </row>
        <row r="22">
          <cell r="C22">
            <v>0.0016475341936722284</v>
          </cell>
        </row>
        <row r="33">
          <cell r="C33">
            <v>0.32116670682428367</v>
          </cell>
        </row>
        <row r="50">
          <cell r="C50">
            <v>0.006052607521892773</v>
          </cell>
        </row>
        <row r="60">
          <cell r="C60">
            <v>0.09351480988312283</v>
          </cell>
        </row>
        <row r="74">
          <cell r="C74">
            <v>0.08640665109360003</v>
          </cell>
        </row>
        <row r="93">
          <cell r="C93">
            <v>1.0380021195411189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0.36196763096041706</v>
          </cell>
        </row>
        <row r="22">
          <cell r="C22">
            <v>0.001563520759214982</v>
          </cell>
        </row>
        <row r="33">
          <cell r="C33">
            <v>0.3236549476064033</v>
          </cell>
        </row>
        <row r="50">
          <cell r="C50">
            <v>0.005991449861562046</v>
          </cell>
        </row>
        <row r="60">
          <cell r="C60">
            <v>0.09378892487028055</v>
          </cell>
        </row>
        <row r="74">
          <cell r="C74">
            <v>0.08662022408360617</v>
          </cell>
        </row>
        <row r="93">
          <cell r="C93">
            <v>1.0414506137606667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0.3231913946846247</v>
          </cell>
        </row>
        <row r="22">
          <cell r="C22">
            <v>0.0013555267311487007</v>
          </cell>
        </row>
        <row r="33">
          <cell r="C33">
            <v>0.28487385162294154</v>
          </cell>
        </row>
        <row r="50">
          <cell r="C50">
            <v>0.006031374925428745</v>
          </cell>
        </row>
        <row r="60">
          <cell r="C60">
            <v>0.08618640808648277</v>
          </cell>
        </row>
        <row r="74">
          <cell r="C74">
            <v>0.07166533751612982</v>
          </cell>
        </row>
        <row r="93">
          <cell r="C93">
            <v>1.00960989565523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0.34917341060730817</v>
          </cell>
        </row>
        <row r="22">
          <cell r="C22">
            <v>0.0015141633029997772</v>
          </cell>
        </row>
        <row r="33">
          <cell r="C33">
            <v>0.3500252150304797</v>
          </cell>
        </row>
        <row r="50">
          <cell r="C50">
            <v>0.006094227395452134</v>
          </cell>
        </row>
        <row r="60">
          <cell r="C60">
            <v>0.09862120400374995</v>
          </cell>
        </row>
        <row r="74">
          <cell r="C74">
            <v>0.06977189398285856</v>
          </cell>
        </row>
        <row r="93">
          <cell r="C93">
            <v>1.0500829679393533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0.4006702965645231</v>
          </cell>
        </row>
        <row r="22">
          <cell r="C22">
            <v>0.0017521738946884547</v>
          </cell>
        </row>
        <row r="33">
          <cell r="C33">
            <v>0.32000232537541157</v>
          </cell>
        </row>
        <row r="50">
          <cell r="C50">
            <v>0.006092309809771082</v>
          </cell>
        </row>
        <row r="60">
          <cell r="C60">
            <v>0.09353127825728383</v>
          </cell>
        </row>
        <row r="74">
          <cell r="C74">
            <v>0.08669300893875083</v>
          </cell>
        </row>
        <row r="93">
          <cell r="C93">
            <v>1.0336649114698302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0.3786660745786784</v>
          </cell>
        </row>
        <row r="22">
          <cell r="C22">
            <v>0.0016513276869997032</v>
          </cell>
        </row>
        <row r="33">
          <cell r="C33">
            <v>0.335473439136746</v>
          </cell>
        </row>
        <row r="50">
          <cell r="C50">
            <v>0.005864549770437385</v>
          </cell>
        </row>
        <row r="60">
          <cell r="C60">
            <v>0.09621835624075041</v>
          </cell>
        </row>
        <row r="74">
          <cell r="C74">
            <v>0.07845181381151324</v>
          </cell>
        </row>
        <row r="93">
          <cell r="C93">
            <v>1.0325564715399818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0.3557312609018615</v>
          </cell>
        </row>
        <row r="22">
          <cell r="C22">
            <v>0.0016142818529685029</v>
          </cell>
        </row>
        <row r="33">
          <cell r="C33">
            <v>0.1160572546878921</v>
          </cell>
        </row>
        <row r="50">
          <cell r="C50">
            <v>0.005105697300740994</v>
          </cell>
        </row>
        <row r="60">
          <cell r="C60">
            <v>0.04238611614491951</v>
          </cell>
        </row>
        <row r="74">
          <cell r="C74">
            <v>0.07784830793987603</v>
          </cell>
        </row>
        <row r="93">
          <cell r="C93">
            <v>1.219237422081046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0.2715549711754089</v>
          </cell>
        </row>
        <row r="22">
          <cell r="C22">
            <v>0.0003465508227096214</v>
          </cell>
        </row>
        <row r="60">
          <cell r="C60">
            <v>0.14225496278643837</v>
          </cell>
        </row>
        <row r="74">
          <cell r="C74">
            <v>0.07373417229473686</v>
          </cell>
        </row>
        <row r="93">
          <cell r="C93">
            <v>1.9207131606541383</v>
          </cell>
        </row>
        <row r="94">
          <cell r="C94">
            <v>0.3759268139855205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0.537640830349139</v>
          </cell>
        </row>
        <row r="22">
          <cell r="C22">
            <v>0.002192913818223073</v>
          </cell>
        </row>
        <row r="60">
          <cell r="C60">
            <v>0.09665855246021299</v>
          </cell>
        </row>
        <row r="74">
          <cell r="C74">
            <v>0.09659221022454678</v>
          </cell>
        </row>
        <row r="93">
          <cell r="C93">
            <v>1.8420812655356367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0.4363158360168811</v>
          </cell>
        </row>
        <row r="22">
          <cell r="C22">
            <v>0.0005984839584009237</v>
          </cell>
        </row>
        <row r="60">
          <cell r="C60">
            <v>0.13861875631608442</v>
          </cell>
        </row>
        <row r="74">
          <cell r="C74">
            <v>0.07561870118285405</v>
          </cell>
        </row>
        <row r="93">
          <cell r="C93">
            <v>1.8655597039018044</v>
          </cell>
        </row>
        <row r="94">
          <cell r="C94">
            <v>0.3397377180230031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0.4822832361740462</v>
          </cell>
        </row>
        <row r="22">
          <cell r="C22">
            <v>0.0006796193753529951</v>
          </cell>
        </row>
        <row r="60">
          <cell r="C60">
            <v>0.13509632966905952</v>
          </cell>
        </row>
        <row r="74">
          <cell r="C74">
            <v>0.07350488727848102</v>
          </cell>
        </row>
        <row r="93">
          <cell r="C93">
            <v>1.813864505630799</v>
          </cell>
        </row>
        <row r="94">
          <cell r="C94">
            <v>0.3449243606860959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0.47298473447124617</v>
          </cell>
        </row>
        <row r="22">
          <cell r="C22">
            <v>0.0006635212851026154</v>
          </cell>
        </row>
        <row r="60">
          <cell r="C60">
            <v>0.13292294845237604</v>
          </cell>
        </row>
        <row r="74">
          <cell r="C74">
            <v>0.06602268021503606</v>
          </cell>
        </row>
        <row r="93">
          <cell r="C93">
            <v>1.7808104077900166</v>
          </cell>
        </row>
        <row r="94">
          <cell r="C94">
            <v>0.3388682377287279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0.2954672900349647</v>
          </cell>
        </row>
        <row r="22">
          <cell r="C22">
            <v>0.00038168404321075076</v>
          </cell>
        </row>
        <row r="60">
          <cell r="C60">
            <v>0.12078056556296536</v>
          </cell>
        </row>
        <row r="74">
          <cell r="C74">
            <v>0.07456588832660659</v>
          </cell>
        </row>
        <row r="93">
          <cell r="C93">
            <v>1.627179232511808</v>
          </cell>
        </row>
        <row r="94">
          <cell r="C94">
            <v>0.38579462205361476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0.2956574757640704</v>
          </cell>
        </row>
        <row r="22">
          <cell r="C22">
            <v>0.00037905572564979676</v>
          </cell>
        </row>
        <row r="60">
          <cell r="C60">
            <v>0.12464234662775818</v>
          </cell>
        </row>
        <row r="74">
          <cell r="C74">
            <v>0.07666131239318387</v>
          </cell>
        </row>
        <row r="93">
          <cell r="C93">
            <v>1.6630233760271402</v>
          </cell>
        </row>
        <row r="94">
          <cell r="C94">
            <v>0.32702993543107517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0.3562324408833443</v>
          </cell>
        </row>
        <row r="22">
          <cell r="C22">
            <v>0.00047412678978436156</v>
          </cell>
        </row>
        <row r="60">
          <cell r="C60">
            <v>0.13141301031616917</v>
          </cell>
        </row>
        <row r="74">
          <cell r="C74">
            <v>0.07544339216098854</v>
          </cell>
        </row>
        <row r="93">
          <cell r="C93">
            <v>1.6262816056901912</v>
          </cell>
        </row>
        <row r="94">
          <cell r="C94">
            <v>0.34075433921704934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0.6233965006254548</v>
          </cell>
        </row>
        <row r="22">
          <cell r="C22">
            <v>0.0009242318263757622</v>
          </cell>
        </row>
        <row r="60">
          <cell r="C60">
            <v>0.07326984456302067</v>
          </cell>
        </row>
        <row r="74">
          <cell r="C74">
            <v>0.0633151442056789</v>
          </cell>
        </row>
        <row r="93">
          <cell r="C93">
            <v>1.0794084732493774</v>
          </cell>
        </row>
        <row r="94">
          <cell r="C94">
            <v>0.30500054378071706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0.6196378867414898</v>
          </cell>
        </row>
        <row r="22">
          <cell r="C22">
            <v>0.0009172208073289952</v>
          </cell>
        </row>
        <row r="60">
          <cell r="C60">
            <v>0.08265762303544959</v>
          </cell>
        </row>
        <row r="74">
          <cell r="C74">
            <v>0.061076411517131474</v>
          </cell>
        </row>
        <row r="93">
          <cell r="C93">
            <v>1.056779237601695</v>
          </cell>
        </row>
        <row r="94">
          <cell r="C94">
            <v>0.302391231538778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0.25744229641647964</v>
          </cell>
        </row>
        <row r="22">
          <cell r="C22">
            <v>0.0003220389467464614</v>
          </cell>
        </row>
        <row r="60">
          <cell r="C60">
            <v>0.09071174668379975</v>
          </cell>
        </row>
        <row r="74">
          <cell r="C74">
            <v>0.0801099937379569</v>
          </cell>
        </row>
        <row r="93">
          <cell r="C93">
            <v>1.5842903949190508</v>
          </cell>
        </row>
        <row r="94">
          <cell r="C94">
            <v>0.36289914807956736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0.2975631402444261</v>
          </cell>
        </row>
        <row r="22">
          <cell r="C22">
            <v>0.00038171953191953845</v>
          </cell>
        </row>
        <row r="60">
          <cell r="C60">
            <v>0.12472580886792926</v>
          </cell>
        </row>
        <row r="74">
          <cell r="C74">
            <v>0.07804607610524554</v>
          </cell>
        </row>
        <row r="93">
          <cell r="C93">
            <v>1.8626214510902688</v>
          </cell>
        </row>
        <row r="94">
          <cell r="C94">
            <v>0.3375442719988744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0.5253209015340029</v>
          </cell>
        </row>
        <row r="22">
          <cell r="C22">
            <v>0.002131798979309659</v>
          </cell>
        </row>
        <row r="60">
          <cell r="C60">
            <v>0.09727283612178707</v>
          </cell>
        </row>
        <row r="74">
          <cell r="C74">
            <v>0.09737804621437238</v>
          </cell>
        </row>
        <row r="93">
          <cell r="C93">
            <v>1.8551151666106125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0.282300088810196</v>
          </cell>
        </row>
        <row r="22">
          <cell r="C22">
            <v>0.00035940602812416624</v>
          </cell>
        </row>
        <row r="60">
          <cell r="C60">
            <v>0.09793324252707968</v>
          </cell>
        </row>
        <row r="74">
          <cell r="C74">
            <v>0.08107897280099026</v>
          </cell>
        </row>
        <row r="93">
          <cell r="C93">
            <v>1.2951834416228147</v>
          </cell>
        </row>
        <row r="94">
          <cell r="C94">
            <v>0.3236251288029271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0.49765536581551223</v>
          </cell>
        </row>
        <row r="22">
          <cell r="C22">
            <v>0.0007006618122217066</v>
          </cell>
        </row>
        <row r="60">
          <cell r="C60">
            <v>0.12474023944223356</v>
          </cell>
        </row>
        <row r="74">
          <cell r="C74">
            <v>0.057754383954038147</v>
          </cell>
        </row>
        <row r="93">
          <cell r="C93">
            <v>0.9424687820724181</v>
          </cell>
        </row>
        <row r="94">
          <cell r="C94">
            <v>0.3097481645284149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0.6140556270916426</v>
          </cell>
        </row>
        <row r="22">
          <cell r="C22">
            <v>0.0009024078441386146</v>
          </cell>
        </row>
        <row r="60">
          <cell r="C60">
            <v>0.0816890837572423</v>
          </cell>
        </row>
        <row r="74">
          <cell r="C74">
            <v>0.05953467685747573</v>
          </cell>
        </row>
        <row r="93">
          <cell r="C93">
            <v>1.5696287183809592</v>
          </cell>
        </row>
        <row r="94">
          <cell r="C94">
            <v>0.2861574128997872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0.4190515410307584</v>
          </cell>
        </row>
        <row r="22">
          <cell r="C22">
            <v>0.0005700206219653282</v>
          </cell>
        </row>
        <row r="60">
          <cell r="C60">
            <v>0.06423829456056342</v>
          </cell>
        </row>
        <row r="74">
          <cell r="C74">
            <v>0.06996591906229026</v>
          </cell>
        </row>
        <row r="93">
          <cell r="C93">
            <v>1.8746774608842542</v>
          </cell>
        </row>
        <row r="94">
          <cell r="C94">
            <v>0.3270248050898603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0.17546364267682973</v>
          </cell>
        </row>
        <row r="22">
          <cell r="C22">
            <v>0.0002107384415097292</v>
          </cell>
        </row>
        <row r="60">
          <cell r="C60">
            <v>0.09272694111126982</v>
          </cell>
        </row>
        <row r="74">
          <cell r="C74">
            <v>0.069588084112673</v>
          </cell>
        </row>
        <row r="93">
          <cell r="C93">
            <v>1.8023268685776388</v>
          </cell>
        </row>
        <row r="94">
          <cell r="C94">
            <v>0.3561806809823788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0.12253285015490013</v>
          </cell>
        </row>
        <row r="22">
          <cell r="C22">
            <v>0.00014442561990825708</v>
          </cell>
        </row>
        <row r="50">
          <cell r="C50">
            <v>0.015167945264589467</v>
          </cell>
        </row>
        <row r="60">
          <cell r="C60">
            <v>0.10629925763407987</v>
          </cell>
        </row>
        <row r="74">
          <cell r="C74">
            <v>0.038098596577364675</v>
          </cell>
        </row>
        <row r="93">
          <cell r="C93">
            <v>1.4205965065691926</v>
          </cell>
        </row>
        <row r="94">
          <cell r="C94">
            <v>0.3419651952576359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0.3435599734729078</v>
          </cell>
        </row>
        <row r="22">
          <cell r="C22">
            <v>0.000450834256714435</v>
          </cell>
        </row>
        <row r="60">
          <cell r="C60">
            <v>0.12913494386274874</v>
          </cell>
        </row>
        <row r="74">
          <cell r="C74">
            <v>0.07287072746666667</v>
          </cell>
        </row>
        <row r="93">
          <cell r="C93">
            <v>1.8617545889185778</v>
          </cell>
        </row>
        <row r="94">
          <cell r="C94">
            <v>0.346902711188834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0.3469444664230945</v>
          </cell>
        </row>
        <row r="22">
          <cell r="C22">
            <v>0.0004599645133334974</v>
          </cell>
        </row>
        <row r="60">
          <cell r="C60">
            <v>0.13064122612496956</v>
          </cell>
        </row>
        <row r="74">
          <cell r="C74">
            <v>0.08260722130698939</v>
          </cell>
        </row>
        <row r="93">
          <cell r="C93">
            <v>1.7622282053387395</v>
          </cell>
        </row>
        <row r="94">
          <cell r="C94">
            <v>0.35404117869802265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0.3099801405978072</v>
          </cell>
        </row>
        <row r="22">
          <cell r="C22">
            <v>0.00040012434529464836</v>
          </cell>
        </row>
        <row r="60">
          <cell r="C60">
            <v>0.13449791257486501</v>
          </cell>
        </row>
        <row r="74">
          <cell r="C74">
            <v>0.07687154626271707</v>
          </cell>
        </row>
        <row r="93">
          <cell r="C93">
            <v>1.8176603553393107</v>
          </cell>
        </row>
        <row r="94">
          <cell r="C94">
            <v>0.34852557098595194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0.3256365945746541</v>
          </cell>
        </row>
        <row r="22">
          <cell r="C22">
            <v>0.00042374724714499607</v>
          </cell>
        </row>
        <row r="60">
          <cell r="C60">
            <v>0.13725258813403196</v>
          </cell>
        </row>
        <row r="74">
          <cell r="C74">
            <v>0.07932252310007905</v>
          </cell>
        </row>
        <row r="93">
          <cell r="C93">
            <v>1.8562596544477885</v>
          </cell>
        </row>
        <row r="94">
          <cell r="C94">
            <v>0.3493939030043311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0.48294330209172087</v>
          </cell>
        </row>
        <row r="22">
          <cell r="C22">
            <v>0.0019234304269013895</v>
          </cell>
        </row>
        <row r="60">
          <cell r="C60">
            <v>0.10129180127993323</v>
          </cell>
        </row>
        <row r="74">
          <cell r="C74">
            <v>0.08786001814373086</v>
          </cell>
        </row>
        <row r="93">
          <cell r="C93">
            <v>1.8653749584839212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0.3788636469938632</v>
          </cell>
        </row>
        <row r="22">
          <cell r="C22">
            <v>0.0005063611513016125</v>
          </cell>
        </row>
        <row r="60">
          <cell r="C60">
            <v>0.14090971903892255</v>
          </cell>
        </row>
        <row r="74">
          <cell r="C74">
            <v>0.0818458333781403</v>
          </cell>
        </row>
        <row r="93">
          <cell r="C93">
            <v>1.8872703164691276</v>
          </cell>
        </row>
        <row r="94">
          <cell r="C94">
            <v>0.3427735854902709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0.30487663217067923</v>
          </cell>
        </row>
        <row r="22">
          <cell r="C22">
            <v>0.00039734046398488083</v>
          </cell>
        </row>
        <row r="60">
          <cell r="C60">
            <v>0.14030297706382006</v>
          </cell>
        </row>
        <row r="74">
          <cell r="C74">
            <v>0.0817125339752443</v>
          </cell>
        </row>
        <row r="93">
          <cell r="C93">
            <v>1.8999177039104387</v>
          </cell>
        </row>
        <row r="94">
          <cell r="C94">
            <v>0.36262533535402985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0.27678951286647424</v>
          </cell>
        </row>
        <row r="22">
          <cell r="C22">
            <v>0.000351115919721828</v>
          </cell>
        </row>
        <row r="60">
          <cell r="C60">
            <v>0.12932094990892584</v>
          </cell>
        </row>
        <row r="74">
          <cell r="C74">
            <v>0.07220651838925403</v>
          </cell>
        </row>
        <row r="93">
          <cell r="C93">
            <v>1.7452912791436317</v>
          </cell>
        </row>
        <row r="94">
          <cell r="C94">
            <v>0.3474630783074443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0.34672267495181297</v>
          </cell>
        </row>
        <row r="22">
          <cell r="C22">
            <v>0.00045598822751355877</v>
          </cell>
        </row>
        <row r="60">
          <cell r="C60">
            <v>0.10216376277187904</v>
          </cell>
        </row>
        <row r="74">
          <cell r="C74">
            <v>0.08094150194212395</v>
          </cell>
        </row>
        <row r="93">
          <cell r="C93">
            <v>1.3600705774664585</v>
          </cell>
        </row>
        <row r="94">
          <cell r="C94">
            <v>0.31384582575159337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0.2832269504341226</v>
          </cell>
        </row>
        <row r="22">
          <cell r="C22">
            <v>0.0014421697234682767</v>
          </cell>
        </row>
        <row r="60">
          <cell r="C60">
            <v>0.12055802248774329</v>
          </cell>
        </row>
        <row r="74">
          <cell r="C74">
            <v>0.07414506777458128</v>
          </cell>
        </row>
        <row r="93">
          <cell r="C93">
            <v>1.7773107854890722</v>
          </cell>
        </row>
        <row r="94">
          <cell r="C94">
            <v>0.34888717770284783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0.24838692177398072</v>
          </cell>
        </row>
        <row r="22">
          <cell r="C22">
            <v>0.0006197632177648282</v>
          </cell>
        </row>
        <row r="60">
          <cell r="C60">
            <v>0.11635882504838703</v>
          </cell>
        </row>
        <row r="74">
          <cell r="C74">
            <v>0.05272788939491195</v>
          </cell>
        </row>
        <row r="93">
          <cell r="C93">
            <v>1.2556070136568853</v>
          </cell>
        </row>
        <row r="94">
          <cell r="C94">
            <v>0.2363958566157288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0.3585500806754759</v>
          </cell>
        </row>
        <row r="22">
          <cell r="C22">
            <v>0.0004741737805741553</v>
          </cell>
        </row>
        <row r="60">
          <cell r="C60">
            <v>0.13527361533190493</v>
          </cell>
        </row>
        <row r="74">
          <cell r="C74">
            <v>0.07808388025648476</v>
          </cell>
        </row>
        <row r="93">
          <cell r="C93">
            <v>1.8270027899290118</v>
          </cell>
        </row>
        <row r="94">
          <cell r="C94">
            <v>0.34371527712106675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0.29417628621988856</v>
          </cell>
        </row>
        <row r="22">
          <cell r="C22">
            <v>0.0003763287714899306</v>
          </cell>
        </row>
        <row r="60">
          <cell r="C60">
            <v>0.12228657285108598</v>
          </cell>
        </row>
        <row r="74">
          <cell r="C74">
            <v>0.06582566082597786</v>
          </cell>
        </row>
        <row r="93">
          <cell r="C93">
            <v>1.7312114615217753</v>
          </cell>
        </row>
        <row r="94">
          <cell r="C94">
            <v>0.3351658953482122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0.2617928530434081</v>
          </cell>
        </row>
        <row r="22">
          <cell r="C22">
            <v>0.0003291354357508865</v>
          </cell>
        </row>
        <row r="60">
          <cell r="C60">
            <v>0.11518905788955569</v>
          </cell>
        </row>
        <row r="74">
          <cell r="C74">
            <v>0.05966138489578596</v>
          </cell>
        </row>
        <row r="93">
          <cell r="C93">
            <v>1.6234395639296146</v>
          </cell>
        </row>
        <row r="94">
          <cell r="C94">
            <v>0.3325236960829816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0.26202904182554815</v>
          </cell>
        </row>
        <row r="22">
          <cell r="C22">
            <v>0.00030368893928739096</v>
          </cell>
        </row>
        <row r="50">
          <cell r="C50">
            <v>0.0054318367600213685</v>
          </cell>
        </row>
        <row r="60">
          <cell r="C60">
            <v>0.10583269813838878</v>
          </cell>
        </row>
        <row r="74">
          <cell r="C74">
            <v>0.06877603988694483</v>
          </cell>
        </row>
        <row r="93">
          <cell r="C93">
            <v>1.0929144879587107</v>
          </cell>
        </row>
        <row r="94">
          <cell r="C94">
            <v>0.33422632063863866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0.35356674607029176</v>
          </cell>
        </row>
        <row r="22">
          <cell r="C22">
            <v>0.001325820177550722</v>
          </cell>
        </row>
        <row r="60">
          <cell r="C60">
            <v>0.1310771108663842</v>
          </cell>
        </row>
        <row r="74">
          <cell r="C74">
            <v>0.08288580043415772</v>
          </cell>
        </row>
        <row r="93">
          <cell r="C93">
            <v>2.3076975329287226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0.22262345296858557</v>
          </cell>
        </row>
        <row r="22">
          <cell r="C22">
            <v>0.00025865877628946114</v>
          </cell>
        </row>
        <row r="50">
          <cell r="C50">
            <v>0.0057862386368853465</v>
          </cell>
        </row>
        <row r="60">
          <cell r="C60">
            <v>0.11199330874161506</v>
          </cell>
        </row>
        <row r="74">
          <cell r="C74">
            <v>0.07770969099379041</v>
          </cell>
        </row>
        <row r="93">
          <cell r="C93">
            <v>1.304479736975344</v>
          </cell>
        </row>
        <row r="94">
          <cell r="C94">
            <v>0.33310360123928967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0.28884934956025127</v>
          </cell>
        </row>
        <row r="22">
          <cell r="C22">
            <v>0.0003687800293026197</v>
          </cell>
        </row>
        <row r="60">
          <cell r="C60">
            <v>0.10092776227168997</v>
          </cell>
        </row>
        <row r="74">
          <cell r="C74">
            <v>0.07455848530393085</v>
          </cell>
        </row>
        <row r="93">
          <cell r="C93">
            <v>1.316341407904053</v>
          </cell>
        </row>
        <row r="94">
          <cell r="C94">
            <v>0.31417694146396774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0.4098758552709638</v>
          </cell>
        </row>
        <row r="22">
          <cell r="C22">
            <v>0.000555551372486047</v>
          </cell>
        </row>
        <row r="60">
          <cell r="C60">
            <v>0.08627120634657953</v>
          </cell>
        </row>
        <row r="74">
          <cell r="C74">
            <v>0.07700920316316194</v>
          </cell>
        </row>
        <row r="93">
          <cell r="C93">
            <v>1.1184507036499642</v>
          </cell>
        </row>
        <row r="94">
          <cell r="C94">
            <v>0.3260785392369414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0.33313711491621806</v>
          </cell>
        </row>
        <row r="22">
          <cell r="C22">
            <v>0.0004348858247918384</v>
          </cell>
        </row>
        <row r="60">
          <cell r="C60">
            <v>0.09996295333430856</v>
          </cell>
        </row>
        <row r="74">
          <cell r="C74">
            <v>0.07236229954502678</v>
          </cell>
        </row>
        <row r="93">
          <cell r="C93">
            <v>1.333063460813112</v>
          </cell>
        </row>
        <row r="94">
          <cell r="C94">
            <v>0.3080484599405638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0.3880072913090012</v>
          </cell>
        </row>
        <row r="22">
          <cell r="C22">
            <v>0.0005235381759956441</v>
          </cell>
        </row>
        <row r="50">
          <cell r="C50">
            <v>0.012670077550774912</v>
          </cell>
        </row>
        <row r="60">
          <cell r="C60">
            <v>0.0860555684794634</v>
          </cell>
        </row>
        <row r="74">
          <cell r="C74">
            <v>0.07644209628359575</v>
          </cell>
        </row>
        <row r="93">
          <cell r="C93">
            <v>1.1157130812481495</v>
          </cell>
        </row>
        <row r="94">
          <cell r="C94">
            <v>0.32621302796326435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0.3866977799742967</v>
          </cell>
        </row>
        <row r="22">
          <cell r="C22">
            <v>0.0005182868692201528</v>
          </cell>
        </row>
        <row r="60">
          <cell r="C60">
            <v>0.08577322788935568</v>
          </cell>
        </row>
        <row r="74">
          <cell r="C74">
            <v>0.07567535010050529</v>
          </cell>
        </row>
        <row r="93">
          <cell r="C93">
            <v>1.1123034474552067</v>
          </cell>
        </row>
        <row r="94">
          <cell r="C94">
            <v>0.3207309831770838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0.3505835740316399</v>
          </cell>
        </row>
        <row r="22">
          <cell r="C22">
            <v>0.00046170917879052257</v>
          </cell>
        </row>
        <row r="60">
          <cell r="C60">
            <v>0.08563574042407011</v>
          </cell>
        </row>
        <row r="74">
          <cell r="C74">
            <v>0.07462849868973895</v>
          </cell>
        </row>
        <row r="93">
          <cell r="C93">
            <v>1.1116879586403752</v>
          </cell>
        </row>
        <row r="94">
          <cell r="C94">
            <v>0.33041870723744066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0.3744392076950937</v>
          </cell>
        </row>
        <row r="22">
          <cell r="C22">
            <v>0.0004989159224817272</v>
          </cell>
        </row>
        <row r="60">
          <cell r="C60">
            <v>0.10051717932809134</v>
          </cell>
        </row>
        <row r="74">
          <cell r="C74">
            <v>0.07559419106968747</v>
          </cell>
        </row>
        <row r="93">
          <cell r="C93">
            <v>1.4125158602380719</v>
          </cell>
        </row>
        <row r="94">
          <cell r="C94">
            <v>0.30438040866465355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0.4431360356968095</v>
          </cell>
        </row>
        <row r="22">
          <cell r="C22">
            <v>0.0006096678177636804</v>
          </cell>
        </row>
        <row r="60">
          <cell r="C60">
            <v>0.08413075062886384</v>
          </cell>
        </row>
        <row r="74">
          <cell r="C74">
            <v>0.07418161043982259</v>
          </cell>
        </row>
        <row r="93">
          <cell r="C93">
            <v>1.0873369910811328</v>
          </cell>
        </row>
        <row r="94">
          <cell r="C94">
            <v>0.31893331984636897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0.2460545311487461</v>
          </cell>
        </row>
        <row r="22">
          <cell r="C22">
            <v>0.0003069886361421982</v>
          </cell>
        </row>
        <row r="60">
          <cell r="C60">
            <v>0.0982883586220328</v>
          </cell>
        </row>
        <row r="74">
          <cell r="C74">
            <v>0.06697776198299446</v>
          </cell>
        </row>
        <row r="93">
          <cell r="C93">
            <v>1.3054508842585806</v>
          </cell>
        </row>
        <row r="94">
          <cell r="C94">
            <v>0.31837358406906735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87"/>
  <sheetViews>
    <sheetView tabSelected="1" workbookViewId="0" topLeftCell="A145">
      <selection activeCell="O182" sqref="O182"/>
    </sheetView>
  </sheetViews>
  <sheetFormatPr defaultColWidth="9.140625" defaultRowHeight="15"/>
  <cols>
    <col min="1" max="1" width="5.7109375" style="0" customWidth="1"/>
    <col min="2" max="2" width="19.8515625" style="0" customWidth="1"/>
    <col min="3" max="3" width="11.28125" style="0" customWidth="1"/>
    <col min="4" max="4" width="9.00390625" style="0" customWidth="1"/>
    <col min="5" max="5" width="18.28125" style="0" customWidth="1"/>
    <col min="6" max="6" width="9.00390625" style="0" customWidth="1"/>
    <col min="8" max="8" width="15.28125" style="0" customWidth="1"/>
    <col min="9" max="9" width="6.7109375" style="0" customWidth="1"/>
    <col min="10" max="10" width="6.421875" style="0" customWidth="1"/>
    <col min="11" max="11" width="14.00390625" style="0" customWidth="1"/>
    <col min="12" max="13" width="0" style="0" hidden="1" customWidth="1"/>
  </cols>
  <sheetData>
    <row r="1" spans="1:13" s="2" customFormat="1" ht="36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</row>
    <row r="2" spans="1:13" s="2" customFormat="1" ht="24.75" customHeight="1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  <c r="M2" s="3"/>
    </row>
    <row r="3" spans="1:11" s="5" customFormat="1" ht="39" customHeight="1">
      <c r="A3" s="41" t="s">
        <v>0</v>
      </c>
      <c r="B3" s="44" t="s">
        <v>1</v>
      </c>
      <c r="C3" s="45"/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46" t="s">
        <v>9</v>
      </c>
    </row>
    <row r="4" spans="1:11" s="5" customFormat="1" ht="196.5" customHeight="1">
      <c r="A4" s="42"/>
      <c r="B4" s="41" t="s">
        <v>10</v>
      </c>
      <c r="C4" s="41" t="s">
        <v>11</v>
      </c>
      <c r="D4" s="38"/>
      <c r="E4" s="38"/>
      <c r="F4" s="38"/>
      <c r="G4" s="38"/>
      <c r="H4" s="38"/>
      <c r="I4" s="38"/>
      <c r="J4" s="38"/>
      <c r="K4" s="47"/>
    </row>
    <row r="5" spans="1:11" s="5" customFormat="1" ht="25.5">
      <c r="A5" s="43"/>
      <c r="B5" s="43"/>
      <c r="C5" s="43"/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</row>
    <row r="6" spans="1:11" s="5" customFormat="1" ht="12.75">
      <c r="A6" s="7">
        <v>1</v>
      </c>
      <c r="B6" s="7">
        <v>2</v>
      </c>
      <c r="C6" s="7">
        <v>3</v>
      </c>
      <c r="D6" s="7">
        <v>5</v>
      </c>
      <c r="E6" s="7">
        <v>6</v>
      </c>
      <c r="F6" s="7">
        <v>7</v>
      </c>
      <c r="G6" s="7">
        <v>8</v>
      </c>
      <c r="H6" s="7">
        <v>9</v>
      </c>
      <c r="I6" s="7">
        <v>10</v>
      </c>
      <c r="J6" s="7">
        <v>11</v>
      </c>
      <c r="K6" s="7">
        <v>12</v>
      </c>
    </row>
    <row r="7" spans="1:11" s="5" customFormat="1" ht="12.75" customHeight="1">
      <c r="A7" s="8">
        <v>1</v>
      </c>
      <c r="B7" s="4" t="s">
        <v>13</v>
      </c>
      <c r="C7" s="9">
        <v>5</v>
      </c>
      <c r="D7" s="10">
        <f>'[59]Лист1'!$C$17</f>
        <v>0.2715549711754089</v>
      </c>
      <c r="E7" s="11">
        <f>'[59]Лист1'!$C$22</f>
        <v>0.0003465508227096214</v>
      </c>
      <c r="F7" s="12">
        <v>0</v>
      </c>
      <c r="G7" s="12">
        <v>0</v>
      </c>
      <c r="H7" s="10">
        <f>'[59]Лист1'!$C$93+'[59]Лист1'!$C$94</f>
        <v>2.2966399746396586</v>
      </c>
      <c r="I7" s="10">
        <f>'[59]Лист1'!$C$74</f>
        <v>0.07373417229473686</v>
      </c>
      <c r="J7" s="10">
        <f>'[59]Лист1'!$C$60</f>
        <v>0.14225496278643837</v>
      </c>
      <c r="K7" s="15">
        <f aca="true" t="shared" si="0" ref="K7:K38">D7+E7+H7+I7+J7+F7+G7</f>
        <v>2.7845306317189524</v>
      </c>
    </row>
    <row r="8" spans="1:11" s="5" customFormat="1" ht="12.75" customHeight="1">
      <c r="A8" s="8">
        <v>2</v>
      </c>
      <c r="B8" s="4" t="s">
        <v>14</v>
      </c>
      <c r="C8" s="9">
        <v>7</v>
      </c>
      <c r="D8" s="10">
        <f>'[60]Лист1'!$C$17</f>
        <v>0.4363158360168811</v>
      </c>
      <c r="E8" s="11">
        <f>'[60]Лист1'!$C$22</f>
        <v>0.0005984839584009237</v>
      </c>
      <c r="F8" s="12">
        <v>0</v>
      </c>
      <c r="G8" s="12">
        <v>0</v>
      </c>
      <c r="H8" s="10">
        <f>'[60]Лист1'!$C$93+'[60]Лист1'!$C$94</f>
        <v>2.2052974219248074</v>
      </c>
      <c r="I8" s="10">
        <f>'[60]Лист1'!$C$74</f>
        <v>0.07561870118285405</v>
      </c>
      <c r="J8" s="10">
        <f>'[60]Лист1'!$C$60</f>
        <v>0.13861875631608442</v>
      </c>
      <c r="K8" s="15">
        <f t="shared" si="0"/>
        <v>2.856449199399028</v>
      </c>
    </row>
    <row r="9" spans="1:11" s="5" customFormat="1" ht="12.75" customHeight="1">
      <c r="A9" s="8">
        <v>3</v>
      </c>
      <c r="B9" s="4" t="s">
        <v>14</v>
      </c>
      <c r="C9" s="9">
        <v>9</v>
      </c>
      <c r="D9" s="10">
        <f>'[61]Лист1'!$C$17</f>
        <v>0.4822832361740462</v>
      </c>
      <c r="E9" s="11">
        <f>'[61]Лист1'!$C$22</f>
        <v>0.0006796193753529951</v>
      </c>
      <c r="F9" s="12">
        <v>0</v>
      </c>
      <c r="G9" s="12">
        <v>0</v>
      </c>
      <c r="H9" s="10">
        <f>'[61]Лист1'!$C$93+'[61]Лист1'!$C$94</f>
        <v>2.158788866316895</v>
      </c>
      <c r="I9" s="10">
        <f>'[61]Лист1'!$C$74</f>
        <v>0.07350488727848102</v>
      </c>
      <c r="J9" s="10">
        <f>'[61]Лист1'!$C$60</f>
        <v>0.13509632966905952</v>
      </c>
      <c r="K9" s="15">
        <f t="shared" si="0"/>
        <v>2.8503529388138347</v>
      </c>
    </row>
    <row r="10" spans="1:11" s="5" customFormat="1" ht="12.75" customHeight="1">
      <c r="A10" s="8">
        <v>4</v>
      </c>
      <c r="B10" s="4" t="s">
        <v>14</v>
      </c>
      <c r="C10" s="9">
        <v>11</v>
      </c>
      <c r="D10" s="10">
        <f>'[63]Лист1'!$C$17</f>
        <v>0.2954672900349647</v>
      </c>
      <c r="E10" s="11">
        <f>'[63]Лист1'!$C$22</f>
        <v>0.00038168404321075076</v>
      </c>
      <c r="F10" s="12">
        <v>0</v>
      </c>
      <c r="G10" s="12">
        <v>0</v>
      </c>
      <c r="H10" s="10">
        <f>'[63]Лист1'!$C$93+'[63]Лист1'!$C$94</f>
        <v>2.0129738545654225</v>
      </c>
      <c r="I10" s="10">
        <f>'[63]Лист1'!$C$74</f>
        <v>0.07456588832660659</v>
      </c>
      <c r="J10" s="10">
        <f>'[63]Лист1'!$C$60</f>
        <v>0.12078056556296536</v>
      </c>
      <c r="K10" s="15">
        <f t="shared" si="0"/>
        <v>2.50416928253317</v>
      </c>
    </row>
    <row r="11" spans="1:11" s="5" customFormat="1" ht="12.75" customHeight="1">
      <c r="A11" s="8">
        <v>5</v>
      </c>
      <c r="B11" s="4" t="s">
        <v>14</v>
      </c>
      <c r="C11" s="9">
        <v>13</v>
      </c>
      <c r="D11" s="10">
        <f>'[62]Лист1'!$C$17</f>
        <v>0.47298473447124617</v>
      </c>
      <c r="E11" s="11">
        <f>'[62]Лист1'!$C$22</f>
        <v>0.0006635212851026154</v>
      </c>
      <c r="F11" s="12">
        <v>0</v>
      </c>
      <c r="G11" s="12">
        <v>0</v>
      </c>
      <c r="H11" s="10">
        <f>'[62]Лист1'!$C$93+'[62]Лист1'!$C$94</f>
        <v>2.1196786455187446</v>
      </c>
      <c r="I11" s="10">
        <f>'[62]Лист1'!$C$74</f>
        <v>0.06602268021503606</v>
      </c>
      <c r="J11" s="10">
        <f>'[62]Лист1'!$C$60</f>
        <v>0.13292294845237604</v>
      </c>
      <c r="K11" s="15">
        <f t="shared" si="0"/>
        <v>2.7922725299425055</v>
      </c>
    </row>
    <row r="12" spans="1:11" s="5" customFormat="1" ht="12.75" customHeight="1">
      <c r="A12" s="8">
        <v>6</v>
      </c>
      <c r="B12" s="4" t="s">
        <v>14</v>
      </c>
      <c r="C12" s="9">
        <v>15</v>
      </c>
      <c r="D12" s="10">
        <f>'[64]Лист1'!$C$17</f>
        <v>0.2956574757640704</v>
      </c>
      <c r="E12" s="11">
        <f>'[64]Лист1'!$C$22</f>
        <v>0.00037905572564979676</v>
      </c>
      <c r="F12" s="12">
        <v>0</v>
      </c>
      <c r="G12" s="12">
        <v>0</v>
      </c>
      <c r="H12" s="10">
        <f>'[64]Лист1'!$C$93+'[64]Лист1'!$C$94</f>
        <v>1.9900533114582153</v>
      </c>
      <c r="I12" s="10">
        <f>'[64]Лист1'!$C$74</f>
        <v>0.07666131239318387</v>
      </c>
      <c r="J12" s="10">
        <f>'[64]Лист1'!$C$60</f>
        <v>0.12464234662775818</v>
      </c>
      <c r="K12" s="15">
        <f t="shared" si="0"/>
        <v>2.4873935019688775</v>
      </c>
    </row>
    <row r="13" spans="1:11" s="5" customFormat="1" ht="12.75" customHeight="1">
      <c r="A13" s="8">
        <v>7</v>
      </c>
      <c r="B13" s="4" t="s">
        <v>14</v>
      </c>
      <c r="C13" s="9">
        <v>17</v>
      </c>
      <c r="D13" s="10">
        <f>'[65]Лист1'!$C$17</f>
        <v>0.3562324408833443</v>
      </c>
      <c r="E13" s="11">
        <f>'[65]Лист1'!$C$22</f>
        <v>0.00047412678978436156</v>
      </c>
      <c r="F13" s="12">
        <v>0</v>
      </c>
      <c r="G13" s="12">
        <v>0</v>
      </c>
      <c r="H13" s="10">
        <f>'[65]Лист1'!$C$93+'[65]Лист1'!$C$94</f>
        <v>1.9670359449072405</v>
      </c>
      <c r="I13" s="10">
        <f>'[65]Лист1'!$C$74</f>
        <v>0.07544339216098854</v>
      </c>
      <c r="J13" s="10">
        <f>'[65]Лист1'!$C$60</f>
        <v>0.13141301031616917</v>
      </c>
      <c r="K13" s="15">
        <f t="shared" si="0"/>
        <v>2.530598915057527</v>
      </c>
    </row>
    <row r="14" spans="1:11" s="5" customFormat="1" ht="12.75" customHeight="1">
      <c r="A14" s="8">
        <v>8</v>
      </c>
      <c r="B14" s="4" t="s">
        <v>14</v>
      </c>
      <c r="C14" s="9">
        <v>19</v>
      </c>
      <c r="D14" s="10">
        <f>'[66]Лист1'!$C$17</f>
        <v>0.6233965006254548</v>
      </c>
      <c r="E14" s="11">
        <f>'[66]Лист1'!$C$22</f>
        <v>0.0009242318263757622</v>
      </c>
      <c r="F14" s="12">
        <v>0</v>
      </c>
      <c r="G14" s="12">
        <v>0</v>
      </c>
      <c r="H14" s="10">
        <f>'[66]Лист1'!$C$93+'[66]Лист1'!$C$94</f>
        <v>1.3844090170300944</v>
      </c>
      <c r="I14" s="10">
        <f>'[66]Лист1'!$C$74</f>
        <v>0.0633151442056789</v>
      </c>
      <c r="J14" s="10">
        <f>'[66]Лист1'!$C$60</f>
        <v>0.07326984456302067</v>
      </c>
      <c r="K14" s="15">
        <f t="shared" si="0"/>
        <v>2.1453147382506246</v>
      </c>
    </row>
    <row r="15" spans="1:11" s="5" customFormat="1" ht="12.75" customHeight="1">
      <c r="A15" s="8">
        <v>9</v>
      </c>
      <c r="B15" s="4" t="s">
        <v>14</v>
      </c>
      <c r="C15" s="9">
        <v>21</v>
      </c>
      <c r="D15" s="10">
        <f>'[67]Лист1'!$C$17</f>
        <v>0.6196378867414898</v>
      </c>
      <c r="E15" s="11">
        <f>'[67]Лист1'!$C$22</f>
        <v>0.0009172208073289952</v>
      </c>
      <c r="F15" s="12">
        <v>0</v>
      </c>
      <c r="G15" s="12">
        <v>0</v>
      </c>
      <c r="H15" s="10">
        <f>'[67]Лист1'!$C$93+'[67]Лист1'!$C$94</f>
        <v>1.359170469140473</v>
      </c>
      <c r="I15" s="10">
        <f>'[67]Лист1'!$C$74</f>
        <v>0.061076411517131474</v>
      </c>
      <c r="J15" s="10">
        <f>'[67]Лист1'!$C$60</f>
        <v>0.08265762303544959</v>
      </c>
      <c r="K15" s="15">
        <f t="shared" si="0"/>
        <v>2.1234596112418727</v>
      </c>
    </row>
    <row r="16" spans="1:11" s="5" customFormat="1" ht="12.75" customHeight="1">
      <c r="A16" s="8">
        <v>10</v>
      </c>
      <c r="B16" s="4" t="s">
        <v>14</v>
      </c>
      <c r="C16" s="9">
        <v>23</v>
      </c>
      <c r="D16" s="10">
        <f>'[68]Лист1'!$C$17</f>
        <v>0.25744229641647964</v>
      </c>
      <c r="E16" s="11">
        <f>'[68]Лист1'!$C$22</f>
        <v>0.0003220389467464614</v>
      </c>
      <c r="F16" s="12">
        <v>0</v>
      </c>
      <c r="G16" s="12">
        <v>0</v>
      </c>
      <c r="H16" s="10">
        <f>'[68]Лист1'!$C$93+'[68]Лист1'!$C$94</f>
        <v>1.9471895429986181</v>
      </c>
      <c r="I16" s="10">
        <f>'[68]Лист1'!$C$74</f>
        <v>0.0801099937379569</v>
      </c>
      <c r="J16" s="10">
        <f>'[68]Лист1'!$C$60</f>
        <v>0.09071174668379975</v>
      </c>
      <c r="K16" s="15">
        <f t="shared" si="0"/>
        <v>2.375775618783601</v>
      </c>
    </row>
    <row r="17" spans="1:11" s="5" customFormat="1" ht="12.75" customHeight="1">
      <c r="A17" s="8">
        <v>11</v>
      </c>
      <c r="B17" s="4" t="s">
        <v>14</v>
      </c>
      <c r="C17" s="9">
        <v>25</v>
      </c>
      <c r="D17" s="10">
        <f>'[69]Лист1'!$C$17</f>
        <v>0.2975631402444261</v>
      </c>
      <c r="E17" s="11">
        <f>'[69]Лист1'!$C$22</f>
        <v>0.00038171953191953845</v>
      </c>
      <c r="F17" s="12">
        <v>0</v>
      </c>
      <c r="G17" s="12">
        <v>0</v>
      </c>
      <c r="H17" s="10">
        <f>'[69]Лист1'!$C$93+'[69]Лист1'!$C$94</f>
        <v>2.2001657230891434</v>
      </c>
      <c r="I17" s="10">
        <f>'[69]Лист1'!$C$74</f>
        <v>0.07804607610524554</v>
      </c>
      <c r="J17" s="10">
        <f>'[69]Лист1'!$C$60</f>
        <v>0.12472580886792926</v>
      </c>
      <c r="K17" s="15">
        <f t="shared" si="0"/>
        <v>2.700882467838664</v>
      </c>
    </row>
    <row r="18" spans="1:11" s="5" customFormat="1" ht="12.75" customHeight="1">
      <c r="A18" s="8">
        <v>12</v>
      </c>
      <c r="B18" s="4" t="s">
        <v>14</v>
      </c>
      <c r="C18" s="9">
        <v>27</v>
      </c>
      <c r="D18" s="10">
        <f>'[70]Лист1'!$C$17</f>
        <v>0.282300088810196</v>
      </c>
      <c r="E18" s="11">
        <f>'[70]Лист1'!$C$22</f>
        <v>0.00035940602812416624</v>
      </c>
      <c r="F18" s="12">
        <v>0</v>
      </c>
      <c r="G18" s="12">
        <v>0</v>
      </c>
      <c r="H18" s="10">
        <f>'[70]Лист1'!$C$93+'[70]Лист1'!$C$94</f>
        <v>1.6188085704257418</v>
      </c>
      <c r="I18" s="10">
        <f>'[70]Лист1'!$C$74</f>
        <v>0.08107897280099026</v>
      </c>
      <c r="J18" s="10">
        <f>'[70]Лист1'!$C$60</f>
        <v>0.09793324252707968</v>
      </c>
      <c r="K18" s="15">
        <f t="shared" si="0"/>
        <v>2.080480280592132</v>
      </c>
    </row>
    <row r="19" spans="1:11" s="5" customFormat="1" ht="12.75" customHeight="1">
      <c r="A19" s="8">
        <v>13</v>
      </c>
      <c r="B19" s="4" t="s">
        <v>14</v>
      </c>
      <c r="C19" s="9">
        <v>28</v>
      </c>
      <c r="D19" s="10">
        <f>'[71]Лист1'!$C$17</f>
        <v>0.49765536581551223</v>
      </c>
      <c r="E19" s="11">
        <f>'[71]Лист1'!$C$22</f>
        <v>0.0007006618122217066</v>
      </c>
      <c r="F19" s="12">
        <v>0</v>
      </c>
      <c r="G19" s="12">
        <v>0</v>
      </c>
      <c r="H19" s="10">
        <f>'[71]Лист1'!$C$93+'[71]Лист1'!$C$94</f>
        <v>1.252216946600833</v>
      </c>
      <c r="I19" s="10">
        <f>'[71]Лист1'!$C$74</f>
        <v>0.057754383954038147</v>
      </c>
      <c r="J19" s="10">
        <f>'[71]Лист1'!$C$60</f>
        <v>0.12474023944223356</v>
      </c>
      <c r="K19" s="15">
        <f t="shared" si="0"/>
        <v>1.9330675976248388</v>
      </c>
    </row>
    <row r="20" spans="1:11" s="5" customFormat="1" ht="12.75" customHeight="1">
      <c r="A20" s="8">
        <v>14</v>
      </c>
      <c r="B20" s="4" t="s">
        <v>14</v>
      </c>
      <c r="C20" s="9">
        <v>30</v>
      </c>
      <c r="D20" s="10">
        <f>'[72]Лист1'!$C$17</f>
        <v>0.6140556270916426</v>
      </c>
      <c r="E20" s="11">
        <f>'[72]Лист1'!$C$22</f>
        <v>0.0009024078441386146</v>
      </c>
      <c r="F20" s="12">
        <v>0</v>
      </c>
      <c r="G20" s="12">
        <v>0</v>
      </c>
      <c r="H20" s="10">
        <f>'[72]Лист1'!$C$93+'[72]Лист1'!$C$94</f>
        <v>1.8557861312807464</v>
      </c>
      <c r="I20" s="10">
        <f>'[72]Лист1'!$C$74</f>
        <v>0.05953467685747573</v>
      </c>
      <c r="J20" s="10">
        <f>'[72]Лист1'!$C$60</f>
        <v>0.0816890837572423</v>
      </c>
      <c r="K20" s="15">
        <f t="shared" si="0"/>
        <v>2.6119679268312455</v>
      </c>
    </row>
    <row r="21" spans="1:11" s="5" customFormat="1" ht="12.75" customHeight="1">
      <c r="A21" s="8">
        <v>15</v>
      </c>
      <c r="B21" s="4" t="s">
        <v>14</v>
      </c>
      <c r="C21" s="9">
        <v>34</v>
      </c>
      <c r="D21" s="10">
        <f>'[73]Лист1'!$C$17</f>
        <v>0.4190515410307584</v>
      </c>
      <c r="E21" s="11">
        <f>'[73]Лист1'!$C$22</f>
        <v>0.0005700206219653282</v>
      </c>
      <c r="F21" s="12">
        <v>0</v>
      </c>
      <c r="G21" s="12">
        <v>0</v>
      </c>
      <c r="H21" s="10">
        <f>'[73]Лист1'!$C$93+'[73]Лист1'!$C$94</f>
        <v>2.201702265974115</v>
      </c>
      <c r="I21" s="10">
        <f>'[73]Лист1'!$C$74</f>
        <v>0.06996591906229026</v>
      </c>
      <c r="J21" s="10">
        <f>'[73]Лист1'!$C$60</f>
        <v>0.06423829456056342</v>
      </c>
      <c r="K21" s="15">
        <f t="shared" si="0"/>
        <v>2.755528041249692</v>
      </c>
    </row>
    <row r="22" spans="1:11" s="5" customFormat="1" ht="12.75">
      <c r="A22" s="8">
        <v>16</v>
      </c>
      <c r="B22" s="4" t="s">
        <v>15</v>
      </c>
      <c r="C22" s="9">
        <v>2</v>
      </c>
      <c r="D22" s="10">
        <f>'[74]Лист1'!$C$17</f>
        <v>0.17546364267682973</v>
      </c>
      <c r="E22" s="11">
        <f>'[74]Лист1'!$C$22</f>
        <v>0.0002107384415097292</v>
      </c>
      <c r="F22" s="12">
        <v>0</v>
      </c>
      <c r="G22" s="12">
        <v>0</v>
      </c>
      <c r="H22" s="10">
        <f>'[74]Лист1'!$C$93+'[74]Лист1'!$C$94</f>
        <v>2.1585075495600177</v>
      </c>
      <c r="I22" s="10">
        <f>'[74]Лист1'!$C$74</f>
        <v>0.069588084112673</v>
      </c>
      <c r="J22" s="10">
        <f>'[74]Лист1'!$C$60</f>
        <v>0.09272694111126982</v>
      </c>
      <c r="K22" s="15">
        <f t="shared" si="0"/>
        <v>2.4964969559022996</v>
      </c>
    </row>
    <row r="23" spans="1:11" s="5" customFormat="1" ht="12.75">
      <c r="A23" s="8">
        <v>17</v>
      </c>
      <c r="B23" s="4" t="s">
        <v>15</v>
      </c>
      <c r="C23" s="9">
        <v>4</v>
      </c>
      <c r="D23" s="10">
        <f>'[75]Лист1'!$C$17</f>
        <v>0.12253285015490013</v>
      </c>
      <c r="E23" s="11">
        <f>'[75]Лист1'!$C$22</f>
        <v>0.00014442561990825708</v>
      </c>
      <c r="F23" s="12">
        <v>0</v>
      </c>
      <c r="G23" s="10">
        <f>'[75]Лист1'!$C$50</f>
        <v>0.015167945264589467</v>
      </c>
      <c r="H23" s="10">
        <f>'[75]Лист1'!$C$93+'[75]Лист1'!$C$94</f>
        <v>1.7625617018268285</v>
      </c>
      <c r="I23" s="10">
        <f>'[75]Лист1'!$C$74</f>
        <v>0.038098596577364675</v>
      </c>
      <c r="J23" s="10">
        <f>'[75]Лист1'!$C$60</f>
        <v>0.10629925763407987</v>
      </c>
      <c r="K23" s="15">
        <f t="shared" si="0"/>
        <v>2.044804777077671</v>
      </c>
    </row>
    <row r="24" spans="1:11" s="5" customFormat="1" ht="12.75">
      <c r="A24" s="8">
        <v>18</v>
      </c>
      <c r="B24" s="4" t="s">
        <v>16</v>
      </c>
      <c r="C24" s="9">
        <v>3</v>
      </c>
      <c r="D24" s="10">
        <f>'[76]Лист1'!$C$17</f>
        <v>0.3435599734729078</v>
      </c>
      <c r="E24" s="11">
        <f>'[76]Лист1'!$C$22</f>
        <v>0.000450834256714435</v>
      </c>
      <c r="F24" s="12">
        <v>0</v>
      </c>
      <c r="G24" s="12">
        <v>0</v>
      </c>
      <c r="H24" s="10">
        <f>'[76]Лист1'!$C$93+'[76]Лист1'!$C$94</f>
        <v>2.208657300107412</v>
      </c>
      <c r="I24" s="10">
        <f>'[76]Лист1'!$C$74</f>
        <v>0.07287072746666667</v>
      </c>
      <c r="J24" s="10">
        <f>'[76]Лист1'!$C$60</f>
        <v>0.12913494386274874</v>
      </c>
      <c r="K24" s="15">
        <f t="shared" si="0"/>
        <v>2.7546737791664495</v>
      </c>
    </row>
    <row r="25" spans="1:11" s="5" customFormat="1" ht="12.75">
      <c r="A25" s="8">
        <v>19</v>
      </c>
      <c r="B25" s="4" t="s">
        <v>16</v>
      </c>
      <c r="C25" s="9">
        <v>5</v>
      </c>
      <c r="D25" s="10">
        <f>'[77]Лист1'!$C$17</f>
        <v>0.3469444664230945</v>
      </c>
      <c r="E25" s="11">
        <f>'[77]Лист1'!$C$22</f>
        <v>0.0004599645133334974</v>
      </c>
      <c r="F25" s="12">
        <v>0</v>
      </c>
      <c r="G25" s="12">
        <v>0</v>
      </c>
      <c r="H25" s="10">
        <f>'[77]Лист1'!$C$93+'[77]Лист1'!$C$94</f>
        <v>2.1162693840367623</v>
      </c>
      <c r="I25" s="10">
        <f>'[77]Лист1'!$C$74</f>
        <v>0.08260722130698939</v>
      </c>
      <c r="J25" s="10">
        <f>'[77]Лист1'!$C$60</f>
        <v>0.13064122612496956</v>
      </c>
      <c r="K25" s="15">
        <f t="shared" si="0"/>
        <v>2.6769222624051494</v>
      </c>
    </row>
    <row r="26" spans="1:11" s="5" customFormat="1" ht="12.75">
      <c r="A26" s="8">
        <v>20</v>
      </c>
      <c r="B26" s="4" t="s">
        <v>16</v>
      </c>
      <c r="C26" s="9">
        <v>6</v>
      </c>
      <c r="D26" s="10">
        <f>'[78]Лист1'!$C$17</f>
        <v>0.3099801405978072</v>
      </c>
      <c r="E26" s="11">
        <f>'[78]Лист1'!$C$22</f>
        <v>0.00040012434529464836</v>
      </c>
      <c r="F26" s="12">
        <v>0</v>
      </c>
      <c r="G26" s="12">
        <v>0</v>
      </c>
      <c r="H26" s="10">
        <f>'[78]Лист1'!$C$93+'[78]Лист1'!$C$94</f>
        <v>2.1661859263252627</v>
      </c>
      <c r="I26" s="10">
        <f>'[78]Лист1'!$C$74</f>
        <v>0.07687154626271707</v>
      </c>
      <c r="J26" s="10">
        <f>'[78]Лист1'!$C$60</f>
        <v>0.13449791257486501</v>
      </c>
      <c r="K26" s="15">
        <f t="shared" si="0"/>
        <v>2.687935650105947</v>
      </c>
    </row>
    <row r="27" spans="1:11" s="5" customFormat="1" ht="12.75">
      <c r="A27" s="8">
        <v>21</v>
      </c>
      <c r="B27" s="4" t="s">
        <v>16</v>
      </c>
      <c r="C27" s="9">
        <v>8</v>
      </c>
      <c r="D27" s="10">
        <f>'[79]Лист1'!$C$17</f>
        <v>0.3256365945746541</v>
      </c>
      <c r="E27" s="11">
        <f>'[79]Лист1'!$C$22</f>
        <v>0.00042374724714499607</v>
      </c>
      <c r="F27" s="12">
        <v>0</v>
      </c>
      <c r="G27" s="12">
        <v>0</v>
      </c>
      <c r="H27" s="10">
        <f>'[79]Лист1'!$C$93+'[79]Лист1'!$C$94</f>
        <v>2.2056535574521194</v>
      </c>
      <c r="I27" s="10">
        <f>'[79]Лист1'!$C$74</f>
        <v>0.07932252310007905</v>
      </c>
      <c r="J27" s="10">
        <f>'[79]Лист1'!$C$60</f>
        <v>0.13725258813403196</v>
      </c>
      <c r="K27" s="15">
        <f t="shared" si="0"/>
        <v>2.7482890105080293</v>
      </c>
    </row>
    <row r="28" spans="1:11" s="5" customFormat="1" ht="12.75">
      <c r="A28" s="8">
        <v>22</v>
      </c>
      <c r="B28" s="4" t="s">
        <v>16</v>
      </c>
      <c r="C28" s="9">
        <v>9</v>
      </c>
      <c r="D28" s="10">
        <f>'[80]Лист1'!$C$17</f>
        <v>0.3788636469938632</v>
      </c>
      <c r="E28" s="11">
        <f>'[80]Лист1'!$C$22</f>
        <v>0.0005063611513016125</v>
      </c>
      <c r="F28" s="12">
        <v>0</v>
      </c>
      <c r="G28" s="12">
        <v>0</v>
      </c>
      <c r="H28" s="10">
        <f>'[80]Лист1'!$C$93+'[80]Лист1'!$C$94</f>
        <v>2.2300439019593985</v>
      </c>
      <c r="I28" s="10">
        <f>'[80]Лист1'!$C$74</f>
        <v>0.0818458333781403</v>
      </c>
      <c r="J28" s="10">
        <f>'[80]Лист1'!$C$60</f>
        <v>0.14090971903892255</v>
      </c>
      <c r="K28" s="15">
        <f t="shared" si="0"/>
        <v>2.832169462521626</v>
      </c>
    </row>
    <row r="29" spans="1:11" s="5" customFormat="1" ht="12.75">
      <c r="A29" s="8">
        <v>23</v>
      </c>
      <c r="B29" s="4" t="s">
        <v>16</v>
      </c>
      <c r="C29" s="9">
        <v>11</v>
      </c>
      <c r="D29" s="10">
        <f>'[81]Лист1'!$C$17</f>
        <v>0.30487663217067923</v>
      </c>
      <c r="E29" s="11">
        <f>'[81]Лист1'!$C$22</f>
        <v>0.00039734046398488083</v>
      </c>
      <c r="F29" s="12">
        <v>0</v>
      </c>
      <c r="G29" s="12">
        <v>0</v>
      </c>
      <c r="H29" s="10">
        <f>'[81]Лист1'!$C$93+'[81]Лист1'!$C$94</f>
        <v>2.2625430392644685</v>
      </c>
      <c r="I29" s="10">
        <f>'[81]Лист1'!$C$74</f>
        <v>0.0817125339752443</v>
      </c>
      <c r="J29" s="10">
        <f>'[81]Лист1'!$C$60</f>
        <v>0.14030297706382006</v>
      </c>
      <c r="K29" s="15">
        <f t="shared" si="0"/>
        <v>2.7898325229381973</v>
      </c>
    </row>
    <row r="30" spans="1:11" s="5" customFormat="1" ht="12.75">
      <c r="A30" s="8">
        <v>24</v>
      </c>
      <c r="B30" s="4" t="s">
        <v>16</v>
      </c>
      <c r="C30" s="9">
        <v>13</v>
      </c>
      <c r="D30" s="10">
        <f>'[82]Лист1'!$C$17</f>
        <v>0.27678951286647424</v>
      </c>
      <c r="E30" s="11">
        <f>'[82]Лист1'!$C$22</f>
        <v>0.000351115919721828</v>
      </c>
      <c r="F30" s="12">
        <v>0</v>
      </c>
      <c r="G30" s="12">
        <v>0</v>
      </c>
      <c r="H30" s="10">
        <f>'[82]Лист1'!$C$93+'[82]Лист1'!$C$94</f>
        <v>2.092754357451076</v>
      </c>
      <c r="I30" s="10">
        <f>'[82]Лист1'!$C$74</f>
        <v>0.07220651838925403</v>
      </c>
      <c r="J30" s="10">
        <f>'[82]Лист1'!$C$60</f>
        <v>0.12932094990892584</v>
      </c>
      <c r="K30" s="15">
        <f t="shared" si="0"/>
        <v>2.571422454535452</v>
      </c>
    </row>
    <row r="31" spans="1:11" s="5" customFormat="1" ht="12.75">
      <c r="A31" s="8">
        <v>25</v>
      </c>
      <c r="B31" s="4" t="s">
        <v>16</v>
      </c>
      <c r="C31" s="9">
        <v>14</v>
      </c>
      <c r="D31" s="10">
        <f>'[83]Лист1'!$C$17</f>
        <v>0.34672267495181297</v>
      </c>
      <c r="E31" s="11">
        <f>'[83]Лист1'!$C$22</f>
        <v>0.00045598822751355877</v>
      </c>
      <c r="F31" s="12">
        <v>0</v>
      </c>
      <c r="G31" s="12">
        <v>0</v>
      </c>
      <c r="H31" s="10">
        <f>'[83]Лист1'!$C$93+'[83]Лист1'!$C$94</f>
        <v>1.673916403218052</v>
      </c>
      <c r="I31" s="10">
        <f>'[83]Лист1'!$C$74</f>
        <v>0.08094150194212395</v>
      </c>
      <c r="J31" s="10">
        <f>'[83]Лист1'!$C$60</f>
        <v>0.10216376277187904</v>
      </c>
      <c r="K31" s="15">
        <f t="shared" si="0"/>
        <v>2.2042003311113816</v>
      </c>
    </row>
    <row r="32" spans="1:11" s="5" customFormat="1" ht="12.75">
      <c r="A32" s="8">
        <v>26</v>
      </c>
      <c r="B32" s="4" t="s">
        <v>16</v>
      </c>
      <c r="C32" s="9">
        <v>15</v>
      </c>
      <c r="D32" s="10">
        <f>'[84]Лист1'!$C$17</f>
        <v>0.2832269504341226</v>
      </c>
      <c r="E32" s="11">
        <f>'[84]Лист1'!$C$22</f>
        <v>0.0014421697234682767</v>
      </c>
      <c r="F32" s="12">
        <v>0</v>
      </c>
      <c r="G32" s="12">
        <v>0</v>
      </c>
      <c r="H32" s="10">
        <f>'[84]Лист1'!$C$93+'[84]Лист1'!$C$94</f>
        <v>2.12619796319192</v>
      </c>
      <c r="I32" s="10">
        <f>'[84]Лист1'!$C$74</f>
        <v>0.07414506777458128</v>
      </c>
      <c r="J32" s="10">
        <f>'[84]Лист1'!$C$60</f>
        <v>0.12055802248774329</v>
      </c>
      <c r="K32" s="15">
        <f t="shared" si="0"/>
        <v>2.6055701736118353</v>
      </c>
    </row>
    <row r="33" spans="1:11" s="5" customFormat="1" ht="12.75">
      <c r="A33" s="8">
        <v>27</v>
      </c>
      <c r="B33" s="4" t="s">
        <v>16</v>
      </c>
      <c r="C33" s="9">
        <v>16</v>
      </c>
      <c r="D33" s="10">
        <f>'[85]Лист1'!$C$17</f>
        <v>0.24838692177398072</v>
      </c>
      <c r="E33" s="11">
        <f>'[85]Лист1'!$C$22</f>
        <v>0.0006197632177648282</v>
      </c>
      <c r="F33" s="12">
        <v>0</v>
      </c>
      <c r="G33" s="12">
        <v>0</v>
      </c>
      <c r="H33" s="10">
        <f>'[85]Лист1'!$C$93+'[85]Лист1'!$C$94</f>
        <v>1.492002870272614</v>
      </c>
      <c r="I33" s="10">
        <f>'[85]Лист1'!$C$74</f>
        <v>0.05272788939491195</v>
      </c>
      <c r="J33" s="10">
        <f>'[85]Лист1'!$C$60</f>
        <v>0.11635882504838703</v>
      </c>
      <c r="K33" s="15">
        <f t="shared" si="0"/>
        <v>1.9100962697076587</v>
      </c>
    </row>
    <row r="34" spans="1:11" s="5" customFormat="1" ht="12.75">
      <c r="A34" s="8">
        <v>28</v>
      </c>
      <c r="B34" s="4" t="s">
        <v>16</v>
      </c>
      <c r="C34" s="9">
        <v>18</v>
      </c>
      <c r="D34" s="10">
        <f>'[86]Лист1'!$C$17</f>
        <v>0.3585500806754759</v>
      </c>
      <c r="E34" s="11">
        <f>'[86]Лист1'!$C$22</f>
        <v>0.0004741737805741553</v>
      </c>
      <c r="F34" s="12">
        <v>0</v>
      </c>
      <c r="G34" s="12">
        <v>0</v>
      </c>
      <c r="H34" s="10">
        <f>'[86]Лист1'!$C$93+'[86]Лист1'!$C$94</f>
        <v>2.1707180670500783</v>
      </c>
      <c r="I34" s="10">
        <f>'[86]Лист1'!$C$74</f>
        <v>0.07808388025648476</v>
      </c>
      <c r="J34" s="10">
        <f>'[86]Лист1'!$C$60</f>
        <v>0.13527361533190493</v>
      </c>
      <c r="K34" s="15">
        <f t="shared" si="0"/>
        <v>2.7430998170945182</v>
      </c>
    </row>
    <row r="35" spans="1:11" s="5" customFormat="1" ht="12.75">
      <c r="A35" s="8">
        <v>29</v>
      </c>
      <c r="B35" s="4" t="s">
        <v>16</v>
      </c>
      <c r="C35" s="9">
        <v>20</v>
      </c>
      <c r="D35" s="10">
        <f>'[87]Лист1'!$C$17</f>
        <v>0.29417628621988856</v>
      </c>
      <c r="E35" s="11">
        <f>'[87]Лист1'!$C$22</f>
        <v>0.0003763287714899306</v>
      </c>
      <c r="F35" s="12">
        <v>0</v>
      </c>
      <c r="G35" s="12">
        <v>0</v>
      </c>
      <c r="H35" s="10">
        <f>'[87]Лист1'!$C$93+'[87]Лист1'!$C$94</f>
        <v>2.0663773568699875</v>
      </c>
      <c r="I35" s="10">
        <f>'[87]Лист1'!$C$74</f>
        <v>0.06582566082597786</v>
      </c>
      <c r="J35" s="10">
        <f>'[87]Лист1'!$C$60</f>
        <v>0.12228657285108598</v>
      </c>
      <c r="K35" s="15">
        <f t="shared" si="0"/>
        <v>2.54904220553843</v>
      </c>
    </row>
    <row r="36" spans="1:11" s="5" customFormat="1" ht="12.75">
      <c r="A36" s="8">
        <v>30</v>
      </c>
      <c r="B36" s="4" t="s">
        <v>16</v>
      </c>
      <c r="C36" s="9">
        <v>22</v>
      </c>
      <c r="D36" s="10">
        <f>'[88]Лист1'!$C$17</f>
        <v>0.2617928530434081</v>
      </c>
      <c r="E36" s="11">
        <f>'[88]Лист1'!$C$22</f>
        <v>0.0003291354357508865</v>
      </c>
      <c r="F36" s="12">
        <v>0</v>
      </c>
      <c r="G36" s="12">
        <v>0</v>
      </c>
      <c r="H36" s="10">
        <f>'[88]Лист1'!$C$93+'[88]Лист1'!$C$94</f>
        <v>1.9559632600125962</v>
      </c>
      <c r="I36" s="10">
        <f>'[88]Лист1'!$C$74</f>
        <v>0.05966138489578596</v>
      </c>
      <c r="J36" s="10">
        <f>'[88]Лист1'!$C$60</f>
        <v>0.11518905788955569</v>
      </c>
      <c r="K36" s="15">
        <f t="shared" si="0"/>
        <v>2.392935691277097</v>
      </c>
    </row>
    <row r="37" spans="1:11" s="5" customFormat="1" ht="12.75">
      <c r="A37" s="8">
        <v>31</v>
      </c>
      <c r="B37" s="4" t="s">
        <v>16</v>
      </c>
      <c r="C37" s="9">
        <v>24</v>
      </c>
      <c r="D37" s="10">
        <f>'[89]Лист1'!$C$17</f>
        <v>0.26202904182554815</v>
      </c>
      <c r="E37" s="11">
        <f>'[89]Лист1'!$C$22</f>
        <v>0.00030368893928739096</v>
      </c>
      <c r="F37" s="12">
        <v>0</v>
      </c>
      <c r="G37" s="13">
        <f>'[89]Лист1'!$C$50</f>
        <v>0.0054318367600213685</v>
      </c>
      <c r="H37" s="10">
        <f>'[89]Лист1'!$C$93+'[89]Лист1'!$C$94</f>
        <v>1.4271408085973494</v>
      </c>
      <c r="I37" s="10">
        <f>'[89]Лист1'!$C$74</f>
        <v>0.06877603988694483</v>
      </c>
      <c r="J37" s="10">
        <f>'[89]Лист1'!$C$60</f>
        <v>0.10583269813838878</v>
      </c>
      <c r="K37" s="15">
        <f t="shared" si="0"/>
        <v>1.86951411414754</v>
      </c>
    </row>
    <row r="38" spans="1:11" s="5" customFormat="1" ht="12.75">
      <c r="A38" s="8">
        <v>32</v>
      </c>
      <c r="B38" s="4" t="s">
        <v>16</v>
      </c>
      <c r="C38" s="9">
        <v>26</v>
      </c>
      <c r="D38" s="10">
        <f>'[90]Лист1'!$C$17</f>
        <v>0.22262345296858557</v>
      </c>
      <c r="E38" s="11">
        <f>'[90]Лист1'!$C$22</f>
        <v>0.00025865877628946114</v>
      </c>
      <c r="F38" s="12">
        <v>0</v>
      </c>
      <c r="G38" s="13">
        <f>'[90]Лист1'!$C$50</f>
        <v>0.0057862386368853465</v>
      </c>
      <c r="H38" s="10">
        <f>'[90]Лист1'!$C$93+'[90]Лист1'!$C$94</f>
        <v>1.6375833382146336</v>
      </c>
      <c r="I38" s="10">
        <f>'[90]Лист1'!$C$74</f>
        <v>0.07770969099379041</v>
      </c>
      <c r="J38" s="10">
        <f>'[90]Лист1'!$C$60</f>
        <v>0.11199330874161506</v>
      </c>
      <c r="K38" s="15">
        <f t="shared" si="0"/>
        <v>2.0559546883318</v>
      </c>
    </row>
    <row r="39" spans="1:11" s="5" customFormat="1" ht="12.75">
      <c r="A39" s="8">
        <v>33</v>
      </c>
      <c r="B39" s="4" t="s">
        <v>16</v>
      </c>
      <c r="C39" s="9">
        <v>32</v>
      </c>
      <c r="D39" s="10">
        <f>'[91]Лист1'!$C$17</f>
        <v>0.28884934956025127</v>
      </c>
      <c r="E39" s="11">
        <f>'[91]Лист1'!$C$22</f>
        <v>0.0003687800293026197</v>
      </c>
      <c r="F39" s="12">
        <v>0</v>
      </c>
      <c r="G39" s="12">
        <v>0</v>
      </c>
      <c r="H39" s="10">
        <f>'[91]Лист1'!$C$93+'[91]Лист1'!$C$94</f>
        <v>1.6305183493680206</v>
      </c>
      <c r="I39" s="10">
        <f>'[91]Лист1'!$C$74</f>
        <v>0.07455848530393085</v>
      </c>
      <c r="J39" s="10">
        <f>'[91]Лист1'!$C$60</f>
        <v>0.10092776227168997</v>
      </c>
      <c r="K39" s="15">
        <f aca="true" t="shared" si="1" ref="K39:K70">D39+E39+H39+I39+J39+F39+G39</f>
        <v>2.0952227265331955</v>
      </c>
    </row>
    <row r="40" spans="1:11" s="5" customFormat="1" ht="12.75">
      <c r="A40" s="8">
        <v>34</v>
      </c>
      <c r="B40" s="4" t="s">
        <v>16</v>
      </c>
      <c r="C40" s="9">
        <v>34</v>
      </c>
      <c r="D40" s="10">
        <f>'[92]Лист1'!$C$17</f>
        <v>0.4098758552709638</v>
      </c>
      <c r="E40" s="11">
        <f>'[92]Лист1'!$C$22</f>
        <v>0.000555551372486047</v>
      </c>
      <c r="F40" s="12">
        <v>0</v>
      </c>
      <c r="G40" s="12">
        <v>0</v>
      </c>
      <c r="H40" s="10">
        <f>'[92]Лист1'!$C$93+'[92]Лист1'!$C$94</f>
        <v>1.4445292428869057</v>
      </c>
      <c r="I40" s="10">
        <f>'[92]Лист1'!$C$74</f>
        <v>0.07700920316316194</v>
      </c>
      <c r="J40" s="10">
        <f>'[92]Лист1'!$C$60</f>
        <v>0.08627120634657953</v>
      </c>
      <c r="K40" s="15">
        <f t="shared" si="1"/>
        <v>2.018241059040097</v>
      </c>
    </row>
    <row r="41" spans="1:11" s="5" customFormat="1" ht="12.75">
      <c r="A41" s="8">
        <v>35</v>
      </c>
      <c r="B41" s="4" t="s">
        <v>16</v>
      </c>
      <c r="C41" s="9">
        <v>35</v>
      </c>
      <c r="D41" s="10">
        <f>'[93]Лист1'!$C$17</f>
        <v>0.33313711491621806</v>
      </c>
      <c r="E41" s="11">
        <f>'[93]Лист1'!$C$22</f>
        <v>0.0004348858247918384</v>
      </c>
      <c r="F41" s="12">
        <v>0</v>
      </c>
      <c r="G41" s="12">
        <v>0</v>
      </c>
      <c r="H41" s="10">
        <f>'[93]Лист1'!$C$93+'[93]Лист1'!$C$94</f>
        <v>1.6411119207536757</v>
      </c>
      <c r="I41" s="10">
        <f>'[93]Лист1'!$C$74</f>
        <v>0.07236229954502678</v>
      </c>
      <c r="J41" s="10">
        <f>'[93]Лист1'!$C$60</f>
        <v>0.09996295333430856</v>
      </c>
      <c r="K41" s="15">
        <f t="shared" si="1"/>
        <v>2.1470091743740207</v>
      </c>
    </row>
    <row r="42" spans="1:11" s="5" customFormat="1" ht="12.75">
      <c r="A42" s="8">
        <v>36</v>
      </c>
      <c r="B42" s="4" t="s">
        <v>16</v>
      </c>
      <c r="C42" s="9">
        <v>36</v>
      </c>
      <c r="D42" s="10">
        <f>'[94]Лист1'!$C$17</f>
        <v>0.3880072913090012</v>
      </c>
      <c r="E42" s="11">
        <f>'[94]Лист1'!$C$22</f>
        <v>0.0005235381759956441</v>
      </c>
      <c r="F42" s="12">
        <v>0</v>
      </c>
      <c r="G42" s="13">
        <f>'[94]Лист1'!$C$50</f>
        <v>0.012670077550774912</v>
      </c>
      <c r="H42" s="10">
        <f>'[94]Лист1'!$C$93+'[94]Лист1'!$C$94</f>
        <v>1.4419261092114137</v>
      </c>
      <c r="I42" s="10">
        <f>'[94]Лист1'!$C$74</f>
        <v>0.07644209628359575</v>
      </c>
      <c r="J42" s="10">
        <f>'[94]Лист1'!$C$60</f>
        <v>0.0860555684794634</v>
      </c>
      <c r="K42" s="15">
        <f t="shared" si="1"/>
        <v>2.0056246810102447</v>
      </c>
    </row>
    <row r="43" spans="1:11" s="5" customFormat="1" ht="12.75">
      <c r="A43" s="8">
        <v>37</v>
      </c>
      <c r="B43" s="4" t="s">
        <v>16</v>
      </c>
      <c r="C43" s="9">
        <v>37</v>
      </c>
      <c r="D43" s="10">
        <f>'[95]Лист1'!$C$17</f>
        <v>0.3866977799742967</v>
      </c>
      <c r="E43" s="11">
        <f>'[95]Лист1'!$C$22</f>
        <v>0.0005182868692201528</v>
      </c>
      <c r="F43" s="12">
        <v>0</v>
      </c>
      <c r="G43" s="12">
        <v>0</v>
      </c>
      <c r="H43" s="10">
        <f>'[95]Лист1'!$C$93+'[95]Лист1'!$C$94</f>
        <v>1.4330344306322904</v>
      </c>
      <c r="I43" s="10">
        <f>'[95]Лист1'!$C$74</f>
        <v>0.07567535010050529</v>
      </c>
      <c r="J43" s="10">
        <f>'[95]Лист1'!$C$60</f>
        <v>0.08577322788935568</v>
      </c>
      <c r="K43" s="15">
        <f t="shared" si="1"/>
        <v>1.9816990754656683</v>
      </c>
    </row>
    <row r="44" spans="1:11" s="5" customFormat="1" ht="12.75">
      <c r="A44" s="8">
        <v>38</v>
      </c>
      <c r="B44" s="4" t="s">
        <v>16</v>
      </c>
      <c r="C44" s="9">
        <v>38</v>
      </c>
      <c r="D44" s="10">
        <f>'[96]Лист1'!$C$17</f>
        <v>0.3505835740316399</v>
      </c>
      <c r="E44" s="11">
        <f>'[96]Лист1'!$C$22</f>
        <v>0.00046170917879052257</v>
      </c>
      <c r="F44" s="12">
        <v>0</v>
      </c>
      <c r="G44" s="13">
        <v>0.0038776496900000002</v>
      </c>
      <c r="H44" s="10">
        <f>'[96]Лист1'!$C$93+'[96]Лист1'!$C$94</f>
        <v>1.4421066658778159</v>
      </c>
      <c r="I44" s="10">
        <f>'[96]Лист1'!$C$74</f>
        <v>0.07462849868973895</v>
      </c>
      <c r="J44" s="10">
        <f>'[96]Лист1'!$C$60</f>
        <v>0.08563574042407011</v>
      </c>
      <c r="K44" s="15">
        <f t="shared" si="1"/>
        <v>1.9572938378920555</v>
      </c>
    </row>
    <row r="45" spans="1:11" s="5" customFormat="1" ht="12.75">
      <c r="A45" s="8">
        <v>39</v>
      </c>
      <c r="B45" s="4" t="s">
        <v>16</v>
      </c>
      <c r="C45" s="9">
        <v>40</v>
      </c>
      <c r="D45" s="10">
        <f>'[97]Лист1'!$C$17</f>
        <v>0.3744392076950937</v>
      </c>
      <c r="E45" s="11">
        <f>'[97]Лист1'!$C$22</f>
        <v>0.0004989159224817272</v>
      </c>
      <c r="F45" s="12">
        <v>0</v>
      </c>
      <c r="G45" s="12">
        <v>0</v>
      </c>
      <c r="H45" s="10">
        <f>'[97]Лист1'!$C$93+'[97]Лист1'!$C$94</f>
        <v>1.7168962689027254</v>
      </c>
      <c r="I45" s="10">
        <f>'[97]Лист1'!$C$74</f>
        <v>0.07559419106968747</v>
      </c>
      <c r="J45" s="10">
        <f>'[97]Лист1'!$C$60</f>
        <v>0.10051717932809134</v>
      </c>
      <c r="K45" s="15">
        <f t="shared" si="1"/>
        <v>2.2679457629180795</v>
      </c>
    </row>
    <row r="46" spans="1:11" s="5" customFormat="1" ht="12.75">
      <c r="A46" s="8">
        <v>40</v>
      </c>
      <c r="B46" s="4" t="s">
        <v>16</v>
      </c>
      <c r="C46" s="9">
        <v>41</v>
      </c>
      <c r="D46" s="10">
        <f>'[98]Лист1'!$C$17</f>
        <v>0.4431360356968095</v>
      </c>
      <c r="E46" s="11">
        <f>'[98]Лист1'!$C$22</f>
        <v>0.0006096678177636804</v>
      </c>
      <c r="F46" s="12">
        <v>0</v>
      </c>
      <c r="G46" s="12">
        <v>0</v>
      </c>
      <c r="H46" s="10">
        <f>'[98]Лист1'!$C$93+'[98]Лист1'!$C$94</f>
        <v>1.4062703109275017</v>
      </c>
      <c r="I46" s="10">
        <f>'[98]Лист1'!$C$74</f>
        <v>0.07418161043982259</v>
      </c>
      <c r="J46" s="10">
        <f>'[98]Лист1'!$C$60</f>
        <v>0.08413075062886384</v>
      </c>
      <c r="K46" s="15">
        <f t="shared" si="1"/>
        <v>2.0083283755107613</v>
      </c>
    </row>
    <row r="47" spans="1:11" s="5" customFormat="1" ht="12.75">
      <c r="A47" s="8">
        <v>41</v>
      </c>
      <c r="B47" s="4" t="s">
        <v>16</v>
      </c>
      <c r="C47" s="9">
        <v>43</v>
      </c>
      <c r="D47" s="10">
        <f>'[99]Лист1'!$C$17</f>
        <v>0.2460545311487461</v>
      </c>
      <c r="E47" s="11">
        <f>'[99]Лист1'!$C$22</f>
        <v>0.0003069886361421982</v>
      </c>
      <c r="F47" s="12">
        <v>0</v>
      </c>
      <c r="G47" s="12">
        <v>0</v>
      </c>
      <c r="H47" s="10">
        <f>'[99]Лист1'!$C$93+'[99]Лист1'!$C$94</f>
        <v>1.623824468327648</v>
      </c>
      <c r="I47" s="10">
        <f>'[99]Лист1'!$C$74</f>
        <v>0.06697776198299446</v>
      </c>
      <c r="J47" s="10">
        <f>'[99]Лист1'!$C$60</f>
        <v>0.0982883586220328</v>
      </c>
      <c r="K47" s="15">
        <f t="shared" si="1"/>
        <v>2.0354521087175637</v>
      </c>
    </row>
    <row r="48" spans="1:11" s="5" customFormat="1" ht="12.75">
      <c r="A48" s="8">
        <v>42</v>
      </c>
      <c r="B48" s="4" t="s">
        <v>16</v>
      </c>
      <c r="C48" s="9">
        <v>44</v>
      </c>
      <c r="D48" s="10">
        <f>'[100]Лист1'!$C$17</f>
        <v>0.17933786547548877</v>
      </c>
      <c r="E48" s="11">
        <f>'[100]Лист1'!$C$22</f>
        <v>0.00021693291328757808</v>
      </c>
      <c r="F48" s="12">
        <v>0</v>
      </c>
      <c r="G48" s="13">
        <f>'[100]Лист1'!$C$50</f>
        <v>0.00464559060485585</v>
      </c>
      <c r="H48" s="10">
        <f>'[100]Лист1'!$C$93+'[100]Лист1'!$C$94</f>
        <v>1.5062549586549498</v>
      </c>
      <c r="I48" s="10">
        <f>'[100]Лист1'!$C$74</f>
        <v>0.06793755675890797</v>
      </c>
      <c r="J48" s="10">
        <f>'[100]Лист1'!$C$60</f>
        <v>0.09777618874692877</v>
      </c>
      <c r="K48" s="15">
        <f t="shared" si="1"/>
        <v>1.856169093154419</v>
      </c>
    </row>
    <row r="49" spans="1:11" s="5" customFormat="1" ht="12.75">
      <c r="A49" s="8">
        <v>43</v>
      </c>
      <c r="B49" s="4" t="s">
        <v>16</v>
      </c>
      <c r="C49" s="9">
        <v>46</v>
      </c>
      <c r="D49" s="10">
        <f>'[101]Лист1'!$C$17</f>
        <v>0.29933901890600306</v>
      </c>
      <c r="E49" s="11">
        <f>'[101]Лист1'!$C$22</f>
        <v>0.0003861113478127427</v>
      </c>
      <c r="F49" s="12">
        <v>0</v>
      </c>
      <c r="G49" s="13">
        <f>'[101]Лист1'!$C$50</f>
        <v>0.008941636071831302</v>
      </c>
      <c r="H49" s="10">
        <f>'[101]Лист1'!$C$93+'[101]Лист1'!$C$94</f>
        <v>1.7017577130891546</v>
      </c>
      <c r="I49" s="10">
        <f>'[101]Лист1'!$C$74</f>
        <v>0.07830045793052416</v>
      </c>
      <c r="J49" s="10">
        <f>'[101]Лист1'!$C$60</f>
        <v>0.10363199363027831</v>
      </c>
      <c r="K49" s="15">
        <f t="shared" si="1"/>
        <v>2.192356930975604</v>
      </c>
    </row>
    <row r="50" spans="1:11" s="5" customFormat="1" ht="12.75">
      <c r="A50" s="8">
        <v>44</v>
      </c>
      <c r="B50" s="4" t="s">
        <v>16</v>
      </c>
      <c r="C50" s="9">
        <v>47</v>
      </c>
      <c r="D50" s="10">
        <f>'[102]Лист1'!$C$17</f>
        <v>0.19846784958157068</v>
      </c>
      <c r="E50" s="11">
        <f>'[102]Лист1'!$C$22</f>
        <v>0.000241361638306639</v>
      </c>
      <c r="F50" s="12">
        <v>0</v>
      </c>
      <c r="G50" s="12">
        <v>0</v>
      </c>
      <c r="H50" s="10">
        <f>'[102]Лист1'!$C$93+'[102]Лист1'!$C$94</f>
        <v>1.3918409624754395</v>
      </c>
      <c r="I50" s="10">
        <f>'[102]Лист1'!$C$74</f>
        <v>0.06766515764067257</v>
      </c>
      <c r="J50" s="10">
        <f>'[102]Лист1'!$C$60</f>
        <v>0.09731445757048666</v>
      </c>
      <c r="K50" s="15">
        <f t="shared" si="1"/>
        <v>1.7555297889064763</v>
      </c>
    </row>
    <row r="51" spans="1:11" s="5" customFormat="1" ht="12.75">
      <c r="A51" s="8">
        <v>45</v>
      </c>
      <c r="B51" s="4" t="s">
        <v>16</v>
      </c>
      <c r="C51" s="9">
        <v>48</v>
      </c>
      <c r="D51" s="10">
        <f>'[103]Лист1'!$C$17</f>
        <v>0.22204865871597618</v>
      </c>
      <c r="E51" s="11">
        <f>'[103]Лист1'!$C$22</f>
        <v>0.000273548227608096</v>
      </c>
      <c r="F51" s="12">
        <v>0</v>
      </c>
      <c r="G51" s="13">
        <f>'[103]Лист1'!$C$50</f>
        <v>0.0004892285033097127</v>
      </c>
      <c r="H51" s="10">
        <f>'[103]Лист1'!$C$93+'[103]Лист1'!$C$94</f>
        <v>1.3714175285526207</v>
      </c>
      <c r="I51" s="10">
        <f>'[103]Лист1'!$C$74</f>
        <v>0.06651369187739853</v>
      </c>
      <c r="J51" s="10">
        <f>'[103]Лист1'!$C$60</f>
        <v>0.09596053318966674</v>
      </c>
      <c r="K51" s="15">
        <f t="shared" si="1"/>
        <v>1.7567031890665799</v>
      </c>
    </row>
    <row r="52" spans="1:11" s="5" customFormat="1" ht="12.75">
      <c r="A52" s="8">
        <v>46</v>
      </c>
      <c r="B52" s="4" t="s">
        <v>17</v>
      </c>
      <c r="C52" s="9">
        <v>51</v>
      </c>
      <c r="D52" s="10">
        <f>'[104]Лист1'!$C$17</f>
        <v>0.23633616258228413</v>
      </c>
      <c r="E52" s="11">
        <f>'[104]Лист1'!$C$22</f>
        <v>0.0002936914907700257</v>
      </c>
      <c r="F52" s="12">
        <v>0</v>
      </c>
      <c r="G52" s="13">
        <f>'[104]Лист1'!$C$50</f>
        <v>0.0045840298609060755</v>
      </c>
      <c r="H52" s="10">
        <f>'[104]Лист1'!$C$93+'[104]Лист1'!$C$94</f>
        <v>1.4499615703019881</v>
      </c>
      <c r="I52" s="10">
        <f>'[104]Лист1'!$C$74</f>
        <v>0.05319230976752308</v>
      </c>
      <c r="J52" s="10">
        <f>'[104]Лист1'!$C$60</f>
        <v>0.09773760852402436</v>
      </c>
      <c r="K52" s="15">
        <f t="shared" si="1"/>
        <v>1.8421053725274956</v>
      </c>
    </row>
    <row r="53" spans="1:11" s="5" customFormat="1" ht="12.75" customHeight="1">
      <c r="A53" s="8">
        <v>47</v>
      </c>
      <c r="B53" s="4" t="s">
        <v>18</v>
      </c>
      <c r="C53" s="9">
        <v>20</v>
      </c>
      <c r="D53" s="10">
        <f>'[105]Лист1'!$C$17</f>
        <v>0.23710898100927222</v>
      </c>
      <c r="E53" s="11">
        <f>'[105]Лист1'!$C$22</f>
        <v>0.00029515716291350977</v>
      </c>
      <c r="F53" s="12">
        <v>0</v>
      </c>
      <c r="G53" s="13">
        <f>'[105]Лист1'!$C$50</f>
        <v>0.005393249505354438</v>
      </c>
      <c r="H53" s="10">
        <f>'[105]Лист1'!$C$93+'[105]Лист1'!$C$94</f>
        <v>1.7610844165005166</v>
      </c>
      <c r="I53" s="10">
        <f>'[105]Лист1'!$C$74</f>
        <v>0.06269002742173518</v>
      </c>
      <c r="J53" s="10">
        <f>'[105]Лист1'!$C$60</f>
        <v>0.10769511784836162</v>
      </c>
      <c r="K53" s="15">
        <f t="shared" si="1"/>
        <v>2.1742669494481537</v>
      </c>
    </row>
    <row r="54" spans="1:11" s="5" customFormat="1" ht="12.75" customHeight="1">
      <c r="A54" s="8">
        <v>48</v>
      </c>
      <c r="B54" s="4" t="s">
        <v>18</v>
      </c>
      <c r="C54" s="9">
        <v>21</v>
      </c>
      <c r="D54" s="10">
        <f>'[106]Лист1'!$C$17</f>
        <v>0.24118174003773052</v>
      </c>
      <c r="E54" s="11">
        <f>'[106]Лист1'!$C$22</f>
        <v>0.0003003924240511189</v>
      </c>
      <c r="F54" s="12">
        <v>0</v>
      </c>
      <c r="G54" s="13">
        <f>'[106]Лист1'!$C$50</f>
        <v>0.0043765117164876015</v>
      </c>
      <c r="H54" s="10">
        <f>'[106]Лист1'!$C$93+'[106]Лист1'!$C$94</f>
        <v>1.594698667829995</v>
      </c>
      <c r="I54" s="10">
        <f>'[106]Лист1'!$C$74</f>
        <v>0.050899796135288985</v>
      </c>
      <c r="J54" s="10">
        <f>'[106]Лист1'!$C$60</f>
        <v>0.09527884068894736</v>
      </c>
      <c r="K54" s="15">
        <f t="shared" si="1"/>
        <v>1.9867359488325005</v>
      </c>
    </row>
    <row r="55" spans="1:11" s="5" customFormat="1" ht="12.75" customHeight="1">
      <c r="A55" s="8">
        <v>49</v>
      </c>
      <c r="B55" s="4" t="s">
        <v>18</v>
      </c>
      <c r="C55" s="9">
        <v>28</v>
      </c>
      <c r="D55" s="10">
        <f>'[107]Лист1'!$C$17</f>
        <v>0.3445754398252168</v>
      </c>
      <c r="E55" s="11">
        <f>'[107]Лист1'!$C$22</f>
        <v>0.0004532603372793722</v>
      </c>
      <c r="F55" s="12">
        <v>0</v>
      </c>
      <c r="G55" s="12">
        <v>0</v>
      </c>
      <c r="H55" s="10">
        <f>'[107]Лист1'!$C$93+'[107]Лист1'!$C$94</f>
        <v>1.6352003363157697</v>
      </c>
      <c r="I55" s="10">
        <f>'[107]Лист1'!$C$74</f>
        <v>0.09684993731574545</v>
      </c>
      <c r="J55" s="10">
        <f>'[107]Лист1'!$C$60</f>
        <v>0.09923004774222687</v>
      </c>
      <c r="K55" s="15">
        <f t="shared" si="1"/>
        <v>2.1763090215362384</v>
      </c>
    </row>
    <row r="56" spans="1:11" s="5" customFormat="1" ht="12.75" customHeight="1">
      <c r="A56" s="8">
        <v>50</v>
      </c>
      <c r="B56" s="4" t="s">
        <v>18</v>
      </c>
      <c r="C56" s="9">
        <v>29</v>
      </c>
      <c r="D56" s="10">
        <f>'[108]Лист1'!$C$17</f>
        <v>0.5374636687592889</v>
      </c>
      <c r="E56" s="11">
        <f>'[108]Лист1'!$C$22</f>
        <v>0.0007708216275312054</v>
      </c>
      <c r="F56" s="12">
        <v>0</v>
      </c>
      <c r="G56" s="12">
        <v>0</v>
      </c>
      <c r="H56" s="10">
        <f>'[108]Лист1'!$C$93+'[108]Лист1'!$C$94</f>
        <v>1.3909897417796273</v>
      </c>
      <c r="I56" s="10">
        <f>'[108]Лист1'!$C$74</f>
        <v>0.08258245502015768</v>
      </c>
      <c r="J56" s="10">
        <f>'[108]Лист1'!$C$60</f>
        <v>0.0863344644799853</v>
      </c>
      <c r="K56" s="15">
        <f t="shared" si="1"/>
        <v>2.0981411516665904</v>
      </c>
    </row>
    <row r="57" spans="1:11" s="5" customFormat="1" ht="12.75" customHeight="1">
      <c r="A57" s="8">
        <v>51</v>
      </c>
      <c r="B57" s="4" t="s">
        <v>18</v>
      </c>
      <c r="C57" s="9">
        <v>30</v>
      </c>
      <c r="D57" s="10">
        <f>'[109]Лист1'!$C$17</f>
        <v>0.31112137958880215</v>
      </c>
      <c r="E57" s="11">
        <f>'[109]Лист1'!$C$22</f>
        <v>0.00040252028585586195</v>
      </c>
      <c r="F57" s="12">
        <v>0</v>
      </c>
      <c r="G57" s="12">
        <v>0</v>
      </c>
      <c r="H57" s="10">
        <f>'[109]Лист1'!$C$93+'[109]Лист1'!$C$94</f>
        <v>1.733200230363215</v>
      </c>
      <c r="I57" s="10">
        <f>'[109]Лист1'!$C$74</f>
        <v>0.09741249904208397</v>
      </c>
      <c r="J57" s="10">
        <f>'[109]Лист1'!$C$60</f>
        <v>0.10005603355532404</v>
      </c>
      <c r="K57" s="15">
        <f t="shared" si="1"/>
        <v>2.242192662835281</v>
      </c>
    </row>
    <row r="58" spans="1:11" s="5" customFormat="1" ht="12.75" customHeight="1">
      <c r="A58" s="8">
        <v>52</v>
      </c>
      <c r="B58" s="4" t="s">
        <v>18</v>
      </c>
      <c r="C58" s="9">
        <v>31</v>
      </c>
      <c r="D58" s="10">
        <f>'[110]Лист1'!$C$17</f>
        <v>0.6348631161939569</v>
      </c>
      <c r="E58" s="11">
        <f>'[110]Лист1'!$C$22</f>
        <v>0.0009471058020062687</v>
      </c>
      <c r="F58" s="12">
        <v>0</v>
      </c>
      <c r="G58" s="12">
        <v>0</v>
      </c>
      <c r="H58" s="10">
        <f>'[110]Лист1'!$C$93+'[110]Лист1'!$C$94</f>
        <v>1.5552412069615345</v>
      </c>
      <c r="I58" s="10">
        <f>'[110]Лист1'!$C$74</f>
        <v>0.09761466192091056</v>
      </c>
      <c r="J58" s="10">
        <f>'[110]Лист1'!$C$60</f>
        <v>0.0962848603441385</v>
      </c>
      <c r="K58" s="15">
        <f t="shared" si="1"/>
        <v>2.384950951222547</v>
      </c>
    </row>
    <row r="59" spans="1:11" s="5" customFormat="1" ht="12.75" customHeight="1">
      <c r="A59" s="8">
        <v>53</v>
      </c>
      <c r="B59" s="4" t="s">
        <v>18</v>
      </c>
      <c r="C59" s="9">
        <v>32</v>
      </c>
      <c r="D59" s="10">
        <f>'[111]Лист1'!$C$17</f>
        <v>0.6348738109616274</v>
      </c>
      <c r="E59" s="11">
        <f>'[111]Лист1'!$C$22</f>
        <v>0.0009514609064128252</v>
      </c>
      <c r="F59" s="12">
        <v>0</v>
      </c>
      <c r="G59" s="12">
        <v>0</v>
      </c>
      <c r="H59" s="10">
        <f>'[111]Лист1'!$C$93+'[111]Лист1'!$C$94</f>
        <v>1.6403437707515085</v>
      </c>
      <c r="I59" s="10">
        <f>'[111]Лист1'!$C$74</f>
        <v>0.09809658003871347</v>
      </c>
      <c r="J59" s="10">
        <f>'[111]Лист1'!$C$60</f>
        <v>0.09655425238889566</v>
      </c>
      <c r="K59" s="15">
        <f t="shared" si="1"/>
        <v>2.470819875047158</v>
      </c>
    </row>
    <row r="60" spans="1:11" s="5" customFormat="1" ht="12.75" customHeight="1">
      <c r="A60" s="8">
        <v>54</v>
      </c>
      <c r="B60" s="4" t="s">
        <v>18</v>
      </c>
      <c r="C60" s="9">
        <v>33</v>
      </c>
      <c r="D60" s="10">
        <f>'[112]Лист1'!$C$17</f>
        <v>0.5656807022535382</v>
      </c>
      <c r="E60" s="11">
        <f>'[112]Лист1'!$C$22</f>
        <v>0.0008213786780572606</v>
      </c>
      <c r="F60" s="12">
        <v>0</v>
      </c>
      <c r="G60" s="12">
        <v>0</v>
      </c>
      <c r="H60" s="10">
        <f>'[112]Лист1'!$C$93+'[112]Лист1'!$C$94</f>
        <v>1.6483265334691306</v>
      </c>
      <c r="I60" s="10">
        <f>'[112]Лист1'!$C$74</f>
        <v>0.09594396110493858</v>
      </c>
      <c r="J60" s="10">
        <f>'[112]Лист1'!$C$60</f>
        <v>0.09596289279834028</v>
      </c>
      <c r="K60" s="15">
        <f t="shared" si="1"/>
        <v>2.4067354683040048</v>
      </c>
    </row>
    <row r="61" spans="1:11" s="5" customFormat="1" ht="12.75" customHeight="1">
      <c r="A61" s="8">
        <v>55</v>
      </c>
      <c r="B61" s="4" t="s">
        <v>18</v>
      </c>
      <c r="C61" s="9">
        <v>34</v>
      </c>
      <c r="D61" s="10">
        <f>'[113]Лист1'!$C$17</f>
        <v>0.8879902782126663</v>
      </c>
      <c r="E61" s="11">
        <f>'[113]Лист1'!$C$22</f>
        <v>0.00143993109168239</v>
      </c>
      <c r="F61" s="12">
        <v>0</v>
      </c>
      <c r="G61" s="12">
        <v>0</v>
      </c>
      <c r="H61" s="10">
        <f>'[113]Лист1'!$C$93+'[113]Лист1'!$C$94</f>
        <v>1.3587037172100946</v>
      </c>
      <c r="I61" s="10">
        <f>'[113]Лист1'!$C$74</f>
        <v>0.08721279409615869</v>
      </c>
      <c r="J61" s="10">
        <f>'[113]Лист1'!$C$60</f>
        <v>0.0860011892394755</v>
      </c>
      <c r="K61" s="15">
        <f t="shared" si="1"/>
        <v>2.4213479098500774</v>
      </c>
    </row>
    <row r="62" spans="1:11" s="5" customFormat="1" ht="12.75" customHeight="1">
      <c r="A62" s="8">
        <v>56</v>
      </c>
      <c r="B62" s="4" t="s">
        <v>18</v>
      </c>
      <c r="C62" s="9">
        <v>35</v>
      </c>
      <c r="D62" s="10">
        <f>'[114]Лист1'!$C$17</f>
        <v>0.595109476405859</v>
      </c>
      <c r="E62" s="11">
        <f>'[114]Лист1'!$C$22</f>
        <v>0.0008795087472573529</v>
      </c>
      <c r="F62" s="12">
        <v>0</v>
      </c>
      <c r="G62" s="12">
        <v>0</v>
      </c>
      <c r="H62" s="10">
        <f>'[114]Лист1'!$C$93+'[114]Лист1'!$C$94</f>
        <v>1.5816969117474744</v>
      </c>
      <c r="I62" s="10">
        <f>'[114]Лист1'!$C$74</f>
        <v>0.103102266118599</v>
      </c>
      <c r="J62" s="10">
        <f>'[114]Лист1'!$C$60</f>
        <v>0.09762640025407614</v>
      </c>
      <c r="K62" s="15">
        <f t="shared" si="1"/>
        <v>2.3784145632732656</v>
      </c>
    </row>
    <row r="63" spans="1:11" s="5" customFormat="1" ht="12.75" customHeight="1">
      <c r="A63" s="8">
        <v>57</v>
      </c>
      <c r="B63" s="4" t="s">
        <v>19</v>
      </c>
      <c r="C63" s="9">
        <v>5</v>
      </c>
      <c r="D63" s="10">
        <f>'[115]Лист1'!$C$17</f>
        <v>0.3574386129829944</v>
      </c>
      <c r="E63" s="11">
        <f>'[115]Лист1'!$C$22</f>
        <v>0.00047226318242949713</v>
      </c>
      <c r="F63" s="12">
        <v>0</v>
      </c>
      <c r="G63" s="12">
        <v>0</v>
      </c>
      <c r="H63" s="10">
        <f>'[115]Лист1'!$C$93+'[115]Лист1'!$C$94</f>
        <v>1.815743842925024</v>
      </c>
      <c r="I63" s="10">
        <f>'[115]Лист1'!$C$74</f>
        <v>0.07312007127322498</v>
      </c>
      <c r="J63" s="10">
        <f>'[115]Лист1'!$C$60</f>
        <v>0.11857222523821903</v>
      </c>
      <c r="K63" s="15">
        <f t="shared" si="1"/>
        <v>2.365347015601892</v>
      </c>
    </row>
    <row r="64" spans="1:11" s="5" customFormat="1" ht="12.75" customHeight="1">
      <c r="A64" s="8">
        <v>58</v>
      </c>
      <c r="B64" s="4" t="s">
        <v>20</v>
      </c>
      <c r="C64" s="9">
        <v>1</v>
      </c>
      <c r="D64" s="10">
        <f>'[116]Лист1'!$C$17</f>
        <v>0.3067782660017001</v>
      </c>
      <c r="E64" s="11">
        <f>'[116]Лист1'!$C$22</f>
        <v>0.00039529286765761643</v>
      </c>
      <c r="F64" s="12">
        <v>0</v>
      </c>
      <c r="G64" s="12">
        <v>0</v>
      </c>
      <c r="H64" s="10">
        <f>'[116]Лист1'!$C$93+'[116]Лист1'!$C$94</f>
        <v>2.237283096862294</v>
      </c>
      <c r="I64" s="10">
        <f>'[116]Лист1'!$C$74</f>
        <v>0.07507893132929294</v>
      </c>
      <c r="J64" s="10">
        <f>'[116]Лист1'!$C$60</f>
        <v>0.14381612247048048</v>
      </c>
      <c r="K64" s="15">
        <f t="shared" si="1"/>
        <v>2.763351709531425</v>
      </c>
    </row>
    <row r="65" spans="1:11" s="5" customFormat="1" ht="12.75" customHeight="1">
      <c r="A65" s="8">
        <v>59</v>
      </c>
      <c r="B65" s="4" t="s">
        <v>20</v>
      </c>
      <c r="C65" s="9">
        <v>2</v>
      </c>
      <c r="D65" s="10">
        <f>'[117]Лист1'!$C$17</f>
        <v>0.4140763556965174</v>
      </c>
      <c r="E65" s="11">
        <f>'[117]Лист1'!$C$22</f>
        <v>0.0005615932578560544</v>
      </c>
      <c r="F65" s="12">
        <v>0</v>
      </c>
      <c r="G65" s="12">
        <v>0</v>
      </c>
      <c r="H65" s="10">
        <f>'[117]Лист1'!$C$93+'[117]Лист1'!$C$94</f>
        <v>2.0514085157989457</v>
      </c>
      <c r="I65" s="10">
        <f>'[117]Лист1'!$C$74</f>
        <v>0.061277178115591566</v>
      </c>
      <c r="J65" s="10">
        <f>'[117]Лист1'!$C$60</f>
        <v>0.11896705597624596</v>
      </c>
      <c r="K65" s="15">
        <f t="shared" si="1"/>
        <v>2.6462906988451564</v>
      </c>
    </row>
    <row r="66" spans="1:11" s="5" customFormat="1" ht="12.75">
      <c r="A66" s="8">
        <v>60</v>
      </c>
      <c r="B66" s="4" t="s">
        <v>21</v>
      </c>
      <c r="C66" s="9">
        <v>3</v>
      </c>
      <c r="D66" s="10">
        <f>'[118]Лист1'!$C$17</f>
        <v>0.43492038433621577</v>
      </c>
      <c r="E66" s="11">
        <f>'[118]Лист1'!$C$22</f>
        <v>0.0005691260702571789</v>
      </c>
      <c r="F66" s="12">
        <v>0</v>
      </c>
      <c r="G66" s="12">
        <v>0</v>
      </c>
      <c r="H66" s="10">
        <f>'[118]Лист1'!$C$93+'[118]Лист1'!$C$94</f>
        <v>1.5593341069048225</v>
      </c>
      <c r="I66" s="10">
        <f>'[118]Лист1'!$C$74</f>
        <v>0.08309840973366901</v>
      </c>
      <c r="J66" s="10">
        <f>'[118]Лист1'!$C$60</f>
        <v>0.1054480120499376</v>
      </c>
      <c r="K66" s="15">
        <f t="shared" si="1"/>
        <v>2.183370039094902</v>
      </c>
    </row>
    <row r="67" spans="1:11" s="5" customFormat="1" ht="12.75" customHeight="1">
      <c r="A67" s="8">
        <v>61</v>
      </c>
      <c r="B67" s="4" t="s">
        <v>22</v>
      </c>
      <c r="C67" s="9">
        <v>5</v>
      </c>
      <c r="D67" s="10">
        <f>'[119]Лист1'!$C$17</f>
        <v>0.710933410424898</v>
      </c>
      <c r="E67" s="11">
        <f>'[119]Лист1'!$C$22</f>
        <v>0.0010895686861466978</v>
      </c>
      <c r="F67" s="12">
        <v>0</v>
      </c>
      <c r="G67" s="12">
        <v>0</v>
      </c>
      <c r="H67" s="10">
        <f>'[119]Лист1'!$C$93+'[119]Лист1'!$C$94</f>
        <v>1.56486637622329</v>
      </c>
      <c r="I67" s="10">
        <f>'[119]Лист1'!$C$74</f>
        <v>0.08559148529879841</v>
      </c>
      <c r="J67" s="10">
        <f>'[119]Лист1'!$C$60</f>
        <v>0.0973548782486963</v>
      </c>
      <c r="K67" s="15">
        <f t="shared" si="1"/>
        <v>2.459835718881829</v>
      </c>
    </row>
    <row r="68" spans="1:11" s="5" customFormat="1" ht="12.75" customHeight="1">
      <c r="A68" s="8">
        <v>62</v>
      </c>
      <c r="B68" s="4" t="s">
        <v>22</v>
      </c>
      <c r="C68" s="9">
        <v>7</v>
      </c>
      <c r="D68" s="10">
        <f>'[120]Лист1'!$C$17</f>
        <v>0.7408927453934223</v>
      </c>
      <c r="E68" s="11">
        <f>'[120]Лист1'!$C$22</f>
        <v>0.001147346463267166</v>
      </c>
      <c r="F68" s="12">
        <v>0</v>
      </c>
      <c r="G68" s="12">
        <v>0</v>
      </c>
      <c r="H68" s="10">
        <f>'[120]Лист1'!$C$93+'[120]Лист1'!$C$94</f>
        <v>1.58080808254822</v>
      </c>
      <c r="I68" s="10">
        <f>'[120]Лист1'!$C$74</f>
        <v>0.08781883080657536</v>
      </c>
      <c r="J68" s="10">
        <f>'[120]Лист1'!$C$60</f>
        <v>0.09869486593807462</v>
      </c>
      <c r="K68" s="15">
        <f t="shared" si="1"/>
        <v>2.5093618711495598</v>
      </c>
    </row>
    <row r="69" spans="1:11" s="5" customFormat="1" ht="12.75" customHeight="1">
      <c r="A69" s="8">
        <v>63</v>
      </c>
      <c r="B69" s="4" t="s">
        <v>23</v>
      </c>
      <c r="C69" s="9">
        <v>1</v>
      </c>
      <c r="D69" s="10">
        <f>'[121]Лист1'!$C$17</f>
        <v>0.6892292930585652</v>
      </c>
      <c r="E69" s="11">
        <f>'[121]Лист1'!$C$22</f>
        <v>0.00104807208032884</v>
      </c>
      <c r="F69" s="12">
        <v>0</v>
      </c>
      <c r="G69" s="12">
        <v>0</v>
      </c>
      <c r="H69" s="10">
        <f>'[121]Лист1'!$C$93+'[121]Лист1'!$C$94</f>
        <v>1.5238856720778347</v>
      </c>
      <c r="I69" s="10">
        <f>'[121]Лист1'!$C$74</f>
        <v>0.08224512972038873</v>
      </c>
      <c r="J69" s="10">
        <f>'[121]Лист1'!$C$60</f>
        <v>0.09515222339205723</v>
      </c>
      <c r="K69" s="15">
        <f t="shared" si="1"/>
        <v>2.3915603903291744</v>
      </c>
    </row>
    <row r="70" spans="1:11" s="5" customFormat="1" ht="12.75" customHeight="1">
      <c r="A70" s="8">
        <v>64</v>
      </c>
      <c r="B70" s="4" t="s">
        <v>23</v>
      </c>
      <c r="C70" s="9">
        <v>3</v>
      </c>
      <c r="D70" s="10">
        <f>'[122]Лист1'!$C$17</f>
        <v>0.7173735081426418</v>
      </c>
      <c r="E70" s="11">
        <f>'[122]Лист1'!$C$22</f>
        <v>0.001101822996532944</v>
      </c>
      <c r="F70" s="12">
        <v>0</v>
      </c>
      <c r="G70" s="12">
        <v>0</v>
      </c>
      <c r="H70" s="10">
        <f>'[122]Лист1'!$C$93+'[122]Лист1'!$C$94</f>
        <v>1.5433928412358953</v>
      </c>
      <c r="I70" s="10">
        <f>'[122]Лист1'!$C$74</f>
        <v>0.0840760950672787</v>
      </c>
      <c r="J70" s="10">
        <f>'[122]Лист1'!$C$60</f>
        <v>0.09621572799090809</v>
      </c>
      <c r="K70" s="15">
        <f t="shared" si="1"/>
        <v>2.4421599954332565</v>
      </c>
    </row>
    <row r="71" spans="1:11" s="5" customFormat="1" ht="12.75">
      <c r="A71" s="8">
        <v>65</v>
      </c>
      <c r="B71" s="4" t="s">
        <v>24</v>
      </c>
      <c r="C71" s="9">
        <v>1</v>
      </c>
      <c r="D71" s="10">
        <f>'[123]Лист1'!$C$17</f>
        <v>0.5894584085838491</v>
      </c>
      <c r="E71" s="11">
        <f>'[123]Лист1'!$C$22</f>
        <v>0.000865882152620119</v>
      </c>
      <c r="F71" s="12">
        <v>0</v>
      </c>
      <c r="G71" s="11">
        <f>'[123]Лист1'!$C$50</f>
        <v>0.007448647890691387</v>
      </c>
      <c r="H71" s="10">
        <f>'[123]Лист1'!$C$93+'[123]Лист1'!$C$94</f>
        <v>1.549254963239307</v>
      </c>
      <c r="I71" s="10">
        <f>'[123]Лист1'!$C$74</f>
        <v>0.08156640523622176</v>
      </c>
      <c r="J71" s="10">
        <f>'[123]Лист1'!$C$60</f>
        <v>0.09684287226267531</v>
      </c>
      <c r="K71" s="15">
        <f aca="true" t="shared" si="2" ref="K71:K96">D71+E71+H71+I71+J71+F71+G71</f>
        <v>2.3254371793653648</v>
      </c>
    </row>
    <row r="72" spans="1:11" s="5" customFormat="1" ht="12.75">
      <c r="A72" s="8">
        <v>66</v>
      </c>
      <c r="B72" s="4" t="s">
        <v>24</v>
      </c>
      <c r="C72" s="9">
        <v>2</v>
      </c>
      <c r="D72" s="10">
        <f>'[124]Лист1'!$C$17</f>
        <v>0.5184839923152813</v>
      </c>
      <c r="E72" s="11">
        <f>'[124]Лист1'!$C$22</f>
        <v>0.0007378194591880268</v>
      </c>
      <c r="F72" s="12">
        <v>0</v>
      </c>
      <c r="G72" s="12">
        <v>0</v>
      </c>
      <c r="H72" s="10">
        <f>'[124]Лист1'!$C$93+'[124]Лист1'!$C$94</f>
        <v>1.614121594666479</v>
      </c>
      <c r="I72" s="10">
        <f>'[124]Лист1'!$C$74</f>
        <v>0.08496011356036105</v>
      </c>
      <c r="J72" s="10">
        <f>'[124]Лист1'!$C$60</f>
        <v>0.10016161849039522</v>
      </c>
      <c r="K72" s="15">
        <f t="shared" si="2"/>
        <v>2.318465138491705</v>
      </c>
    </row>
    <row r="73" spans="1:11" s="5" customFormat="1" ht="12.75">
      <c r="A73" s="8">
        <v>67</v>
      </c>
      <c r="B73" s="4" t="s">
        <v>24</v>
      </c>
      <c r="C73" s="9">
        <v>3</v>
      </c>
      <c r="D73" s="10">
        <f>'[125]Лист1'!$C$17</f>
        <v>0.6189194569806605</v>
      </c>
      <c r="E73" s="11">
        <f>'[125]Лист1'!$C$22</f>
        <v>0.0009218028175846715</v>
      </c>
      <c r="F73" s="12">
        <v>0</v>
      </c>
      <c r="G73" s="12">
        <v>0</v>
      </c>
      <c r="H73" s="10">
        <f>'[125]Лист1'!$C$93+'[125]Лист1'!$C$94</f>
        <v>1.5281622380449598</v>
      </c>
      <c r="I73" s="10">
        <f>'[125]Лист1'!$C$74</f>
        <v>0.07917231475587817</v>
      </c>
      <c r="J73" s="10">
        <f>'[125]Лист1'!$C$60</f>
        <v>0.09473533844822955</v>
      </c>
      <c r="K73" s="15">
        <f t="shared" si="2"/>
        <v>2.3219111510473125</v>
      </c>
    </row>
    <row r="74" spans="1:12" s="5" customFormat="1" ht="12.75">
      <c r="A74" s="8">
        <v>68</v>
      </c>
      <c r="B74" s="4" t="s">
        <v>24</v>
      </c>
      <c r="C74" s="9">
        <v>4</v>
      </c>
      <c r="D74" s="10">
        <f>'[126]Лист1'!$C$17</f>
        <v>0.6357133883594263</v>
      </c>
      <c r="E74" s="11">
        <f>'[126]Лист1'!$C$22</f>
        <v>0.0009480549437988599</v>
      </c>
      <c r="F74" s="12">
        <v>0</v>
      </c>
      <c r="G74" s="12">
        <v>0</v>
      </c>
      <c r="H74" s="10">
        <f>'[126]Лист1'!$C$93+'[126]Лист1'!$C$94</f>
        <v>1.5157756074530184</v>
      </c>
      <c r="I74" s="10">
        <f>'[126]Лист1'!$C$74</f>
        <v>0.0793727192861889</v>
      </c>
      <c r="J74" s="10">
        <f>'[126]Лист1'!$C$60</f>
        <v>0.09609521118234643</v>
      </c>
      <c r="K74" s="15">
        <f t="shared" si="2"/>
        <v>2.327904981224779</v>
      </c>
      <c r="L74" s="5">
        <f>0.66/1.752</f>
        <v>0.3767123287671233</v>
      </c>
    </row>
    <row r="75" spans="1:12" s="5" customFormat="1" ht="12.75">
      <c r="A75" s="8">
        <v>69</v>
      </c>
      <c r="B75" s="4" t="s">
        <v>24</v>
      </c>
      <c r="C75" s="9">
        <v>5</v>
      </c>
      <c r="D75" s="10">
        <f>'[127]Лист1'!$C$17</f>
        <v>0.6321333267370752</v>
      </c>
      <c r="E75" s="11">
        <f>'[127]Лист1'!$C$22</f>
        <v>0.0009412589831727326</v>
      </c>
      <c r="F75" s="12">
        <v>0</v>
      </c>
      <c r="G75" s="12">
        <v>0</v>
      </c>
      <c r="H75" s="10">
        <f>'[127]Лист1'!$C$93+'[127]Лист1'!$C$94</f>
        <v>1.5436967159541801</v>
      </c>
      <c r="I75" s="10">
        <f>'[127]Лист1'!$C$74</f>
        <v>0.08180579791423448</v>
      </c>
      <c r="J75" s="10">
        <f>'[127]Лист1'!$C$60</f>
        <v>0.09666984866602905</v>
      </c>
      <c r="K75" s="15">
        <f t="shared" si="2"/>
        <v>2.3552469482546914</v>
      </c>
      <c r="L75" s="5">
        <f>0.66/1.768</f>
        <v>0.3733031674208145</v>
      </c>
    </row>
    <row r="76" spans="1:12" s="5" customFormat="1" ht="12.75">
      <c r="A76" s="8">
        <v>70</v>
      </c>
      <c r="B76" s="4" t="s">
        <v>24</v>
      </c>
      <c r="C76" s="9">
        <v>6</v>
      </c>
      <c r="D76" s="10">
        <f>'[128]Лист1'!$C$17</f>
        <v>0.64652456729164</v>
      </c>
      <c r="E76" s="11">
        <f>'[128]Лист1'!$C$22</f>
        <v>0.0009678532485310319</v>
      </c>
      <c r="F76" s="12">
        <v>0</v>
      </c>
      <c r="G76" s="12">
        <v>0</v>
      </c>
      <c r="H76" s="10">
        <f>'[128]Лист1'!$C$93+'[128]Лист1'!$C$94</f>
        <v>1.528570194696759</v>
      </c>
      <c r="I76" s="10">
        <f>'[128]Лист1'!$C$74</f>
        <v>0.08075244786866248</v>
      </c>
      <c r="J76" s="10">
        <f>'[128]Лист1'!$C$60</f>
        <v>0.09576247151274002</v>
      </c>
      <c r="K76" s="15">
        <f t="shared" si="2"/>
        <v>2.3525775346183324</v>
      </c>
      <c r="L76" s="5">
        <f>0.66/1.767</f>
        <v>0.3735144312393888</v>
      </c>
    </row>
    <row r="77" spans="1:12" s="5" customFormat="1" ht="12.75">
      <c r="A77" s="8">
        <v>71</v>
      </c>
      <c r="B77" s="4" t="s">
        <v>24</v>
      </c>
      <c r="C77" s="9">
        <v>7</v>
      </c>
      <c r="D77" s="10">
        <f>'[129]Лист1'!$C$17</f>
        <v>0.566835748068718</v>
      </c>
      <c r="E77" s="11">
        <f>'[129]Лист1'!$C$22</f>
        <v>0.0008227493662860875</v>
      </c>
      <c r="F77" s="12">
        <v>0</v>
      </c>
      <c r="G77" s="12">
        <v>0</v>
      </c>
      <c r="H77" s="10">
        <f>'[129]Лист1'!$C$93+'[129]Лист1'!$C$94</f>
        <v>1.5608312972356377</v>
      </c>
      <c r="I77" s="10">
        <f>'[129]Лист1'!$C$74</f>
        <v>0.081832483870168</v>
      </c>
      <c r="J77" s="10">
        <f>'[129]Лист1'!$C$60</f>
        <v>0.09734864996719267</v>
      </c>
      <c r="K77" s="15">
        <f t="shared" si="2"/>
        <v>2.3076709285080024</v>
      </c>
      <c r="L77" s="5">
        <f>0.66/1.728</f>
        <v>0.3819444444444445</v>
      </c>
    </row>
    <row r="78" spans="1:12" s="5" customFormat="1" ht="12.75">
      <c r="A78" s="8">
        <v>72</v>
      </c>
      <c r="B78" s="4" t="s">
        <v>24</v>
      </c>
      <c r="C78" s="9">
        <v>8</v>
      </c>
      <c r="D78" s="10">
        <f>'[130]Лист1'!$C$17</f>
        <v>0.7256543574130722</v>
      </c>
      <c r="E78" s="11">
        <f>'[130]Лист1'!$C$22</f>
        <v>0.0011201925718895872</v>
      </c>
      <c r="F78" s="12">
        <v>0</v>
      </c>
      <c r="G78" s="11">
        <f>'[130]Лист1'!$C$50</f>
        <v>0.006193447947055441</v>
      </c>
      <c r="H78" s="10">
        <f>'[130]Лист1'!$C$93+'[130]Лист1'!$C$94</f>
        <v>1.5714110041659028</v>
      </c>
      <c r="I78" s="10">
        <f>'[130]Лист1'!$C$74</f>
        <v>0.08554389746086957</v>
      </c>
      <c r="J78" s="10">
        <f>'[130]Лист1'!$C$60</f>
        <v>0.09850432482390506</v>
      </c>
      <c r="K78" s="15">
        <f t="shared" si="2"/>
        <v>2.488427224382695</v>
      </c>
      <c r="L78" s="5">
        <f>0.66/1.856</f>
        <v>0.35560344827586204</v>
      </c>
    </row>
    <row r="79" spans="1:12" s="5" customFormat="1" ht="12.75">
      <c r="A79" s="8">
        <v>73</v>
      </c>
      <c r="B79" s="4" t="s">
        <v>25</v>
      </c>
      <c r="C79" s="9">
        <v>2</v>
      </c>
      <c r="D79" s="10">
        <f>'[131]Лист1'!$C$17</f>
        <v>0.6653484811709641</v>
      </c>
      <c r="E79" s="11">
        <f>'[131]Лист1'!$C$22</f>
        <v>0.001006438431062429</v>
      </c>
      <c r="F79" s="12">
        <v>0</v>
      </c>
      <c r="G79" s="12">
        <v>0</v>
      </c>
      <c r="H79" s="10">
        <f>'[131]Лист1'!$C$93+'[131]Лист1'!$C$94</f>
        <v>1.3984311450648255</v>
      </c>
      <c r="I79" s="10">
        <f>'[131]Лист1'!$C$74</f>
        <v>0.07685702271909804</v>
      </c>
      <c r="J79" s="10">
        <f>'[131]Лист1'!$C$60</f>
        <v>0.0927213275813645</v>
      </c>
      <c r="K79" s="15">
        <f t="shared" si="2"/>
        <v>2.2343644149673145</v>
      </c>
      <c r="L79" s="5">
        <f>0.66/1.759</f>
        <v>0.3752131893121092</v>
      </c>
    </row>
    <row r="80" spans="1:12" s="5" customFormat="1" ht="12.75">
      <c r="A80" s="8">
        <v>74</v>
      </c>
      <c r="B80" s="4" t="s">
        <v>25</v>
      </c>
      <c r="C80" s="9">
        <v>6</v>
      </c>
      <c r="D80" s="10">
        <f>'[132]Лист1'!$C$17</f>
        <v>0.5155802695356371</v>
      </c>
      <c r="E80" s="11">
        <f>'[132]Лист1'!$C$22</f>
        <v>0.0007347190510204667</v>
      </c>
      <c r="F80" s="12">
        <v>0</v>
      </c>
      <c r="G80" s="11">
        <f>'[132]Лист1'!$C$50</f>
        <v>0.0064148515678849475</v>
      </c>
      <c r="H80" s="10">
        <f>'[132]Лист1'!$C$93+'[132]Лист1'!$C$94</f>
        <v>1.5868134724317584</v>
      </c>
      <c r="I80" s="10">
        <f>'[132]Лист1'!$C$74</f>
        <v>0.08358281941173405</v>
      </c>
      <c r="J80" s="10">
        <f>'[132]Лист1'!$C$60</f>
        <v>0.09778504626159296</v>
      </c>
      <c r="K80" s="15">
        <f t="shared" si="2"/>
        <v>2.290911178259628</v>
      </c>
      <c r="L80" s="5">
        <f>0.66/1.712</f>
        <v>0.3855140186915888</v>
      </c>
    </row>
    <row r="81" spans="1:12" s="5" customFormat="1" ht="12.75" customHeight="1">
      <c r="A81" s="8">
        <v>75</v>
      </c>
      <c r="B81" s="4" t="s">
        <v>26</v>
      </c>
      <c r="C81" s="9">
        <v>5</v>
      </c>
      <c r="D81" s="10">
        <f>'[133]Лист1'!$C$17</f>
        <v>0.5453863038821012</v>
      </c>
      <c r="E81" s="11">
        <f>'[133]Лист1'!$C$22</f>
        <v>0.0007842519752779298</v>
      </c>
      <c r="F81" s="12">
        <v>0</v>
      </c>
      <c r="G81" s="12">
        <v>0</v>
      </c>
      <c r="H81" s="10">
        <f>'[133]Лист1'!$C$93+'[133]Лист1'!$C$94</f>
        <v>2.0900280343111652</v>
      </c>
      <c r="I81" s="10">
        <f>'[133]Лист1'!$C$74</f>
        <v>0.072142020192</v>
      </c>
      <c r="J81" s="10">
        <f>'[133]Лист1'!$C$60</f>
        <v>0.11871299955128092</v>
      </c>
      <c r="K81" s="15">
        <f t="shared" si="2"/>
        <v>2.8270536099118253</v>
      </c>
      <c r="L81" s="5">
        <f>0.66/1.975</f>
        <v>0.3341772151898734</v>
      </c>
    </row>
    <row r="82" spans="1:12" s="5" customFormat="1" ht="12.75" customHeight="1">
      <c r="A82" s="8">
        <v>76</v>
      </c>
      <c r="B82" s="4" t="s">
        <v>26</v>
      </c>
      <c r="C82" s="9">
        <v>6</v>
      </c>
      <c r="D82" s="10">
        <f>'[134]Лист1'!$C$17</f>
        <v>0.5823943529742445</v>
      </c>
      <c r="E82" s="11">
        <f>'[134]Лист1'!$C$22</f>
        <v>0.0008501206624564683</v>
      </c>
      <c r="F82" s="12">
        <v>0</v>
      </c>
      <c r="G82" s="12">
        <v>0</v>
      </c>
      <c r="H82" s="10">
        <f>'[134]Лист1'!$C$93+'[134]Лист1'!$C$94</f>
        <v>2.0686917469540966</v>
      </c>
      <c r="I82" s="10">
        <f>'[134]Лист1'!$C$74</f>
        <v>0.07173062396631087</v>
      </c>
      <c r="J82" s="10">
        <f>'[134]Лист1'!$C$60</f>
        <v>0.11785804089331511</v>
      </c>
      <c r="K82" s="15">
        <f t="shared" si="2"/>
        <v>2.8415248854504234</v>
      </c>
      <c r="L82" s="5">
        <f>0.66/1.315</f>
        <v>0.5019011406844107</v>
      </c>
    </row>
    <row r="83" spans="1:12" s="5" customFormat="1" ht="12.75" customHeight="1">
      <c r="A83" s="8">
        <v>77</v>
      </c>
      <c r="B83" s="4" t="s">
        <v>27</v>
      </c>
      <c r="C83" s="9">
        <v>2</v>
      </c>
      <c r="D83" s="10">
        <f>'[135]Лист1'!$C$17</f>
        <v>0.4793878700151261</v>
      </c>
      <c r="E83" s="11">
        <f>'[135]Лист1'!$C$22</f>
        <v>0.0006701891594453387</v>
      </c>
      <c r="F83" s="12">
        <v>0</v>
      </c>
      <c r="G83" s="12">
        <v>0</v>
      </c>
      <c r="H83" s="10">
        <f>'[135]Лист1'!$C$93+'[135]Лист1'!$C$94</f>
        <v>2.0773143265129055</v>
      </c>
      <c r="I83" s="10">
        <f>'[135]Лист1'!$C$74</f>
        <v>0.071449453874394</v>
      </c>
      <c r="J83" s="10">
        <f>'[135]Лист1'!$C$60</f>
        <v>0.1407914155185312</v>
      </c>
      <c r="K83" s="15">
        <f t="shared" si="2"/>
        <v>2.7696132550804022</v>
      </c>
      <c r="L83" s="5">
        <f>0.66/2.018</f>
        <v>0.3270564915758177</v>
      </c>
    </row>
    <row r="84" spans="1:12" s="5" customFormat="1" ht="12.75" customHeight="1">
      <c r="A84" s="8">
        <v>78</v>
      </c>
      <c r="B84" s="4" t="s">
        <v>27</v>
      </c>
      <c r="C84" s="9">
        <v>4</v>
      </c>
      <c r="D84" s="10">
        <f>'[136]Лист1'!$C$17</f>
        <v>0.669598980803138</v>
      </c>
      <c r="E84" s="11">
        <f>'[136]Лист1'!$C$22</f>
        <v>0.001010578535592111</v>
      </c>
      <c r="F84" s="12">
        <v>0</v>
      </c>
      <c r="G84" s="12">
        <v>0</v>
      </c>
      <c r="H84" s="10">
        <f>'[136]Лист1'!$C$93+'[136]Лист1'!$C$94</f>
        <v>1.3959567055366087</v>
      </c>
      <c r="I84" s="10">
        <f>'[136]Лист1'!$C$74</f>
        <v>0.07341051063308644</v>
      </c>
      <c r="J84" s="10">
        <f>'[136]Лист1'!$C$60</f>
        <v>0.08682105504448018</v>
      </c>
      <c r="K84" s="15">
        <f t="shared" si="2"/>
        <v>2.2267978305529055</v>
      </c>
      <c r="L84" s="5">
        <f>0.66/1.69</f>
        <v>0.3905325443786983</v>
      </c>
    </row>
    <row r="85" spans="1:12" s="5" customFormat="1" ht="12.75" customHeight="1">
      <c r="A85" s="8">
        <v>79</v>
      </c>
      <c r="B85" s="4" t="s">
        <v>27</v>
      </c>
      <c r="C85" s="9">
        <v>5</v>
      </c>
      <c r="D85" s="10">
        <f>'[137]Лист1'!$C$17</f>
        <v>0.5740809981326824</v>
      </c>
      <c r="E85" s="11">
        <f>'[137]Лист1'!$C$22</f>
        <v>0.0008347722551228472</v>
      </c>
      <c r="F85" s="12">
        <v>0</v>
      </c>
      <c r="G85" s="12">
        <v>0</v>
      </c>
      <c r="H85" s="10">
        <f>'[137]Лист1'!$C$93+'[137]Лист1'!$C$94</f>
        <v>1.4437266988235389</v>
      </c>
      <c r="I85" s="10">
        <f>'[137]Лист1'!$C$74</f>
        <v>0.06298995086101696</v>
      </c>
      <c r="J85" s="10">
        <f>'[137]Лист1'!$C$60</f>
        <v>0.09503502799302532</v>
      </c>
      <c r="K85" s="15">
        <f t="shared" si="2"/>
        <v>2.1766674480653867</v>
      </c>
      <c r="L85" s="5">
        <f>0.66/1.699</f>
        <v>0.38846380223660976</v>
      </c>
    </row>
    <row r="86" spans="1:12" s="5" customFormat="1" ht="12.75" customHeight="1">
      <c r="A86" s="8">
        <v>80</v>
      </c>
      <c r="B86" s="4" t="s">
        <v>27</v>
      </c>
      <c r="C86" s="9">
        <v>6</v>
      </c>
      <c r="D86" s="10">
        <f>'[138]Лист1'!$C$17</f>
        <v>0.5401682715877711</v>
      </c>
      <c r="E86" s="11">
        <f>'[138]Лист1'!$C$22</f>
        <v>0.0007769988238909432</v>
      </c>
      <c r="F86" s="12">
        <v>0</v>
      </c>
      <c r="G86" s="12">
        <v>0</v>
      </c>
      <c r="H86" s="10">
        <f>'[138]Лист1'!$C$93+'[138]Лист1'!$C$94</f>
        <v>1.5995448494750029</v>
      </c>
      <c r="I86" s="10">
        <f>'[138]Лист1'!$C$74</f>
        <v>0.06182562644584104</v>
      </c>
      <c r="J86" s="10">
        <f>'[138]Лист1'!$C$60</f>
        <v>0.09432079069904527</v>
      </c>
      <c r="K86" s="15">
        <f t="shared" si="2"/>
        <v>2.296636537031551</v>
      </c>
      <c r="L86" s="5">
        <f>0.66/1.669</f>
        <v>0.39544637507489516</v>
      </c>
    </row>
    <row r="87" spans="1:12" s="5" customFormat="1" ht="12.75" customHeight="1">
      <c r="A87" s="8">
        <v>81</v>
      </c>
      <c r="B87" s="4" t="s">
        <v>27</v>
      </c>
      <c r="C87" s="9">
        <v>11</v>
      </c>
      <c r="D87" s="10">
        <f>'[139]Лист1'!$C$17</f>
        <v>0.5590500115039921</v>
      </c>
      <c r="E87" s="11">
        <f>'[139]Лист1'!$C$22</f>
        <v>0.0008077099106372733</v>
      </c>
      <c r="F87" s="12">
        <v>0</v>
      </c>
      <c r="G87" s="12">
        <v>0</v>
      </c>
      <c r="H87" s="10">
        <f>'[139]Лист1'!$C$93+'[139]Лист1'!$C$94</f>
        <v>1.665518769389488</v>
      </c>
      <c r="I87" s="10">
        <f>'[139]Лист1'!$C$74</f>
        <v>0.05752886202520324</v>
      </c>
      <c r="J87" s="10">
        <f>'[139]Лист1'!$C$60</f>
        <v>0.10073622923729428</v>
      </c>
      <c r="K87" s="15">
        <f t="shared" si="2"/>
        <v>2.383641582066615</v>
      </c>
      <c r="L87" s="5">
        <f>0.66/1.746</f>
        <v>0.3780068728522337</v>
      </c>
    </row>
    <row r="88" spans="1:12" s="5" customFormat="1" ht="12.75">
      <c r="A88" s="8">
        <v>82</v>
      </c>
      <c r="B88" s="4" t="s">
        <v>28</v>
      </c>
      <c r="C88" s="9">
        <v>1</v>
      </c>
      <c r="D88" s="10">
        <f>'[140]Лист1'!$C$17</f>
        <v>0.5222536438812297</v>
      </c>
      <c r="E88" s="11">
        <f>'[140]Лист1'!$C$22</f>
        <v>0.0007436025333873479</v>
      </c>
      <c r="F88" s="12">
        <v>0</v>
      </c>
      <c r="G88" s="12">
        <v>0</v>
      </c>
      <c r="H88" s="10">
        <f>'[140]Лист1'!$C$93+'[140]Лист1'!$C$94</f>
        <v>1.8796350042792302</v>
      </c>
      <c r="I88" s="10">
        <f>'[140]Лист1'!$C$74</f>
        <v>0.0686682163081747</v>
      </c>
      <c r="J88" s="10">
        <f>'[140]Лист1'!$C$60</f>
        <v>0.11507276281270785</v>
      </c>
      <c r="K88" s="15">
        <f t="shared" si="2"/>
        <v>2.58637322981473</v>
      </c>
      <c r="L88" s="5">
        <f>0.66/1.926</f>
        <v>0.34267912772585674</v>
      </c>
    </row>
    <row r="89" spans="1:12" s="5" customFormat="1" ht="12.75">
      <c r="A89" s="8">
        <v>83</v>
      </c>
      <c r="B89" s="4" t="s">
        <v>28</v>
      </c>
      <c r="C89" s="9">
        <v>2</v>
      </c>
      <c r="D89" s="10">
        <f>'[141]Лист1'!$C$17</f>
        <v>0.7559638935351772</v>
      </c>
      <c r="E89" s="11">
        <f>'[141]Лист1'!$C$22</f>
        <v>0.00121007173820514</v>
      </c>
      <c r="F89" s="12">
        <v>0</v>
      </c>
      <c r="G89" s="12">
        <v>0</v>
      </c>
      <c r="H89" s="10">
        <f>'[141]Лист1'!$C$93+'[141]Лист1'!$C$94</f>
        <v>1.536155766417084</v>
      </c>
      <c r="I89" s="10">
        <f>'[141]Лист1'!$C$74</f>
        <v>0.06398405338536586</v>
      </c>
      <c r="J89" s="10">
        <f>'[141]Лист1'!$C$60</f>
        <v>0.08290591286014473</v>
      </c>
      <c r="K89" s="15">
        <f t="shared" si="2"/>
        <v>2.440219697935977</v>
      </c>
      <c r="L89" s="5">
        <f>0.66/1.734</f>
        <v>0.3806228373702422</v>
      </c>
    </row>
    <row r="90" spans="1:12" s="5" customFormat="1" ht="12.75">
      <c r="A90" s="8">
        <v>84</v>
      </c>
      <c r="B90" s="4" t="s">
        <v>28</v>
      </c>
      <c r="C90" s="9" t="s">
        <v>29</v>
      </c>
      <c r="D90" s="10">
        <f>'[142]Лист1'!$C$17</f>
        <v>0.6034422324025915</v>
      </c>
      <c r="E90" s="11">
        <f>'[142]Лист1'!$C$22</f>
        <v>0.0008889291325274204</v>
      </c>
      <c r="F90" s="12">
        <v>0</v>
      </c>
      <c r="G90" s="12">
        <v>0</v>
      </c>
      <c r="H90" s="10">
        <f>'[142]Лист1'!$C$93+'[142]Лист1'!$C$94</f>
        <v>1.4214865981090519</v>
      </c>
      <c r="I90" s="10">
        <f>'[142]Лист1'!$C$74</f>
        <v>0.08652868686379513</v>
      </c>
      <c r="J90" s="10">
        <f>'[142]Лист1'!$C$60</f>
        <v>0.05024145494296458</v>
      </c>
      <c r="K90" s="15">
        <f t="shared" si="2"/>
        <v>2.16258790145093</v>
      </c>
      <c r="L90" s="5">
        <f>0.66/1.686</f>
        <v>0.3914590747330961</v>
      </c>
    </row>
    <row r="91" spans="1:12" s="5" customFormat="1" ht="12.75">
      <c r="A91" s="8">
        <v>85</v>
      </c>
      <c r="B91" s="4" t="s">
        <v>28</v>
      </c>
      <c r="C91" s="9">
        <v>4</v>
      </c>
      <c r="D91" s="10">
        <f>'[143]Лист1'!$C$17</f>
        <v>0.6943606354770328</v>
      </c>
      <c r="E91" s="11">
        <f>'[143]Лист1'!$C$22</f>
        <v>0.009043659872728614</v>
      </c>
      <c r="F91" s="12">
        <v>0</v>
      </c>
      <c r="G91" s="12">
        <v>0</v>
      </c>
      <c r="H91" s="10">
        <f>'[143]Лист1'!$C$93+'[143]Лист1'!$C$94</f>
        <v>1.3330653478812295</v>
      </c>
      <c r="I91" s="10">
        <f>'[143]Лист1'!$C$74</f>
        <v>0.06162751500966114</v>
      </c>
      <c r="J91" s="10">
        <f>'[143]Лист1'!$C$60</f>
        <v>0.08111082042224711</v>
      </c>
      <c r="K91" s="15">
        <f t="shared" si="2"/>
        <v>2.1792079786628995</v>
      </c>
      <c r="L91" s="5">
        <f>0.66/1.63</f>
        <v>0.40490797546012275</v>
      </c>
    </row>
    <row r="92" spans="1:12" s="5" customFormat="1" ht="12.75">
      <c r="A92" s="8">
        <v>86</v>
      </c>
      <c r="B92" s="4" t="s">
        <v>28</v>
      </c>
      <c r="C92" s="9">
        <v>6</v>
      </c>
      <c r="D92" s="10">
        <f>'[144]Лист1'!$C$17</f>
        <v>0.665418357307017</v>
      </c>
      <c r="E92" s="11">
        <f>'[144]Лист1'!$C$22</f>
        <v>0.0010108902996881315</v>
      </c>
      <c r="F92" s="12">
        <v>0</v>
      </c>
      <c r="G92" s="12">
        <v>0</v>
      </c>
      <c r="H92" s="10">
        <f>'[144]Лист1'!$C$93+'[144]Лист1'!$C$94</f>
        <v>1.359097899795588</v>
      </c>
      <c r="I92" s="10">
        <f>'[144]Лист1'!$C$74</f>
        <v>0.06503476793182857</v>
      </c>
      <c r="J92" s="10">
        <f>'[144]Лист1'!$C$60</f>
        <v>0.08301940645387176</v>
      </c>
      <c r="K92" s="15">
        <f t="shared" si="2"/>
        <v>2.1735813217879936</v>
      </c>
      <c r="L92" s="5">
        <f>0.66/1.657</f>
        <v>0.3983101991550996</v>
      </c>
    </row>
    <row r="93" spans="1:12" s="5" customFormat="1" ht="12.75" customHeight="1">
      <c r="A93" s="8">
        <v>87</v>
      </c>
      <c r="B93" s="4" t="s">
        <v>30</v>
      </c>
      <c r="C93" s="9">
        <v>2</v>
      </c>
      <c r="D93" s="10">
        <f>'[145]Лист1'!$C$17</f>
        <v>0.5977154833169891</v>
      </c>
      <c r="E93" s="11">
        <f>'[145]Лист1'!$C$22</f>
        <v>0.0008793369176281012</v>
      </c>
      <c r="F93" s="12">
        <v>0</v>
      </c>
      <c r="G93" s="12">
        <v>0</v>
      </c>
      <c r="H93" s="10">
        <f>'[145]Лист1'!$C$93+'[145]Лист1'!$C$94</f>
        <v>1.579498292080281</v>
      </c>
      <c r="I93" s="10">
        <f>'[145]Лист1'!$C$74</f>
        <v>0.10271397258885952</v>
      </c>
      <c r="J93" s="10">
        <f>'[145]Лист1'!$C$60</f>
        <v>0.09975405737572231</v>
      </c>
      <c r="K93" s="15">
        <f t="shared" si="2"/>
        <v>2.3805611422794803</v>
      </c>
      <c r="L93" s="5">
        <f>0.66/1.698</f>
        <v>0.3886925795053004</v>
      </c>
    </row>
    <row r="94" spans="1:12" s="5" customFormat="1" ht="12.75" customHeight="1">
      <c r="A94" s="8">
        <v>88</v>
      </c>
      <c r="B94" s="4" t="s">
        <v>30</v>
      </c>
      <c r="C94" s="9">
        <v>3</v>
      </c>
      <c r="D94" s="10">
        <f>'[146]Лист1'!$C$17</f>
        <v>0.6690118850915161</v>
      </c>
      <c r="E94" s="11">
        <f>'[146]Лист1'!$C$22</f>
        <v>0.0010089081705558875</v>
      </c>
      <c r="F94" s="12">
        <v>0</v>
      </c>
      <c r="G94" s="12">
        <v>0</v>
      </c>
      <c r="H94" s="10">
        <f>'[146]Лист1'!$C$93</f>
        <v>1.0744611121757903</v>
      </c>
      <c r="I94" s="10">
        <f>'[146]Лист1'!$C$74</f>
        <v>0.0625163422079266</v>
      </c>
      <c r="J94" s="10">
        <f>'[146]Лист1'!$C$60</f>
        <v>0.08326329431407999</v>
      </c>
      <c r="K94" s="15">
        <f t="shared" si="2"/>
        <v>1.8902615419598692</v>
      </c>
      <c r="L94" s="5">
        <f>0.66/1.613</f>
        <v>0.40917544947303164</v>
      </c>
    </row>
    <row r="95" spans="1:12" s="5" customFormat="1" ht="12.75" customHeight="1">
      <c r="A95" s="8">
        <v>89</v>
      </c>
      <c r="B95" s="4" t="s">
        <v>30</v>
      </c>
      <c r="C95" s="9">
        <v>4</v>
      </c>
      <c r="D95" s="10">
        <f>'[147]Лист1'!$C$17</f>
        <v>0.46764250033981297</v>
      </c>
      <c r="E95" s="11">
        <f>'[147]Лист1'!$C$22</f>
        <v>0.0006507254164917611</v>
      </c>
      <c r="F95" s="12">
        <v>0</v>
      </c>
      <c r="G95" s="12">
        <v>0</v>
      </c>
      <c r="H95" s="10">
        <f>'[147]Лист1'!$C$93+'[147]Лист1'!$C$94</f>
        <v>1.5451816705245742</v>
      </c>
      <c r="I95" s="10">
        <f>'[147]Лист1'!$C$74</f>
        <v>0.07917731253479784</v>
      </c>
      <c r="J95" s="10">
        <f>'[147]Лист1'!$C$60</f>
        <v>0.09653134244485129</v>
      </c>
      <c r="K95" s="15">
        <f t="shared" si="2"/>
        <v>2.1891835512605278</v>
      </c>
      <c r="L95" s="5">
        <f>0.66/1.64</f>
        <v>0.4024390243902439</v>
      </c>
    </row>
    <row r="96" spans="1:12" s="5" customFormat="1" ht="12.75" customHeight="1">
      <c r="A96" s="8">
        <v>90</v>
      </c>
      <c r="B96" s="4" t="s">
        <v>30</v>
      </c>
      <c r="C96" s="9">
        <v>5</v>
      </c>
      <c r="D96" s="10">
        <f>'[148]Лист1'!$C$17</f>
        <v>0.4689484167557491</v>
      </c>
      <c r="E96" s="11">
        <f>'[148]Лист1'!$C$22</f>
        <v>0.000656381196138442</v>
      </c>
      <c r="F96" s="12">
        <v>0</v>
      </c>
      <c r="G96" s="12">
        <v>0</v>
      </c>
      <c r="H96" s="10">
        <f>'[148]Лист1'!$C$93+'[148]Лист1'!$C$94</f>
        <v>1.4193654745964892</v>
      </c>
      <c r="I96" s="10">
        <f>'[148]Лист1'!$C$74</f>
        <v>0.05856802021318051</v>
      </c>
      <c r="J96" s="10">
        <f>'[148]Лист1'!$C$60</f>
        <v>0.08225484912673817</v>
      </c>
      <c r="K96" s="15">
        <f t="shared" si="2"/>
        <v>2.0297931418882955</v>
      </c>
      <c r="L96" s="5">
        <f>0.66/1.536</f>
        <v>0.4296875</v>
      </c>
    </row>
    <row r="97" spans="1:13" s="5" customFormat="1" ht="12.75" customHeight="1">
      <c r="A97" s="8">
        <v>91</v>
      </c>
      <c r="B97" s="4" t="s">
        <v>31</v>
      </c>
      <c r="C97" s="9" t="s">
        <v>32</v>
      </c>
      <c r="D97" s="10">
        <f>'[1]Лист1'!$C$17</f>
        <v>0.6086288508575568</v>
      </c>
      <c r="E97" s="11">
        <f>'[1]Лист1'!$C$22</f>
        <v>0.0025635638128071515</v>
      </c>
      <c r="F97" s="12">
        <v>0</v>
      </c>
      <c r="G97" s="13">
        <f>'[1]Лист1'!$C$50</f>
        <v>0.01696193180857625</v>
      </c>
      <c r="H97" s="10">
        <f>'[1]Лист1'!$C$93</f>
        <v>1.7515145804626358</v>
      </c>
      <c r="I97" s="10">
        <f>'[1]Лист1'!$C$74</f>
        <v>0.04582195480128777</v>
      </c>
      <c r="J97" s="10">
        <f>'[1]Лист1'!$C$60</f>
        <v>0.09979296964600583</v>
      </c>
      <c r="K97" s="15">
        <f>D97+E97+G97+H97+I97+J97</f>
        <v>2.52528385138887</v>
      </c>
      <c r="L97" s="5">
        <f aca="true" t="shared" si="3" ref="L97:L110">0.6/K97%</f>
        <v>23.759705257292506</v>
      </c>
      <c r="M97" s="5">
        <v>31.9659</v>
      </c>
    </row>
    <row r="98" spans="1:13" s="5" customFormat="1" ht="12.75" customHeight="1">
      <c r="A98" s="8">
        <v>92</v>
      </c>
      <c r="B98" s="4" t="s">
        <v>31</v>
      </c>
      <c r="C98" s="9">
        <v>7</v>
      </c>
      <c r="D98" s="10">
        <f>'[2]Лист1'!$C$17</f>
        <v>0.5585639783068125</v>
      </c>
      <c r="E98" s="11">
        <f>'[2]Лист1'!$C$22</f>
        <v>0.002295539177653802</v>
      </c>
      <c r="F98" s="12">
        <v>0</v>
      </c>
      <c r="G98" s="12">
        <v>0</v>
      </c>
      <c r="H98" s="10">
        <f>'[2]Лист1'!$C$93</f>
        <v>1.7941106242571807</v>
      </c>
      <c r="I98" s="10">
        <f>'[2]Лист1'!$C$74</f>
        <v>0.07954707204566241</v>
      </c>
      <c r="J98" s="10">
        <f>'[2]Лист1'!$C$60</f>
        <v>0.09709029950141769</v>
      </c>
      <c r="K98" s="15">
        <f>D98+E98+H98+I98+J98</f>
        <v>2.5316075132887272</v>
      </c>
      <c r="L98" s="5">
        <f t="shared" si="3"/>
        <v>23.700356269703114</v>
      </c>
      <c r="M98" s="5">
        <v>31.9659</v>
      </c>
    </row>
    <row r="99" spans="1:13" s="5" customFormat="1" ht="12.75" customHeight="1">
      <c r="A99" s="8">
        <v>93</v>
      </c>
      <c r="B99" s="4" t="s">
        <v>33</v>
      </c>
      <c r="C99" s="9">
        <v>19</v>
      </c>
      <c r="D99" s="10">
        <f>'[3]Лист1'!$C$17</f>
        <v>0.4690880827976472</v>
      </c>
      <c r="E99" s="11">
        <f>'[3]Лист1'!$C$22</f>
        <v>0.0018558505141152352</v>
      </c>
      <c r="F99" s="12">
        <v>0</v>
      </c>
      <c r="G99" s="12">
        <v>0</v>
      </c>
      <c r="H99" s="10">
        <f>'[3]Лист1'!$C$93</f>
        <v>1.742667125482165</v>
      </c>
      <c r="I99" s="10">
        <f>'[3]Лист1'!$C$74</f>
        <v>0.0794747324697049</v>
      </c>
      <c r="J99" s="10">
        <f>'[3]Лист1'!$C$60</f>
        <v>0.1258296978422982</v>
      </c>
      <c r="K99" s="15">
        <f>D99+E99+H99+I99+J99</f>
        <v>2.41891548910593</v>
      </c>
      <c r="L99" s="5">
        <f t="shared" si="3"/>
        <v>24.80450444433549</v>
      </c>
      <c r="M99" s="5">
        <v>33.46347</v>
      </c>
    </row>
    <row r="100" spans="1:13" s="5" customFormat="1" ht="12.75" customHeight="1">
      <c r="A100" s="8">
        <v>94</v>
      </c>
      <c r="B100" s="4" t="s">
        <v>33</v>
      </c>
      <c r="C100" s="9">
        <v>23</v>
      </c>
      <c r="D100" s="10">
        <f>'[4]Лист1'!$C$17</f>
        <v>0.45172901106690155</v>
      </c>
      <c r="E100" s="11">
        <f>'[4]Лист1'!$C$22</f>
        <v>0.0017748684662975199</v>
      </c>
      <c r="F100" s="12">
        <v>0</v>
      </c>
      <c r="G100" s="12">
        <v>0</v>
      </c>
      <c r="H100" s="10">
        <f>'[4]Лист1'!$C$93</f>
        <v>1.8462111636076277</v>
      </c>
      <c r="I100" s="10">
        <f>'[4]Лист1'!$C$74</f>
        <v>0.09164873863399675</v>
      </c>
      <c r="J100" s="10">
        <f>'[4]Лист1'!$C$60</f>
        <v>0.09680035854978038</v>
      </c>
      <c r="K100" s="15">
        <f>D100+E100+H100+I100+J100</f>
        <v>2.488164140324604</v>
      </c>
      <c r="L100" s="5">
        <f t="shared" si="3"/>
        <v>24.114164748058958</v>
      </c>
      <c r="M100" s="5">
        <v>32.20612</v>
      </c>
    </row>
    <row r="101" spans="1:13" s="5" customFormat="1" ht="12.75" customHeight="1">
      <c r="A101" s="8">
        <v>95</v>
      </c>
      <c r="B101" s="4" t="s">
        <v>33</v>
      </c>
      <c r="C101" s="9">
        <v>25</v>
      </c>
      <c r="D101" s="10">
        <f>'[5]Лист1'!$C$17</f>
        <v>0.4096185279203851</v>
      </c>
      <c r="E101" s="11">
        <f>'[5]Лист1'!$C$22</f>
        <v>0.001603812369235382</v>
      </c>
      <c r="F101" s="12">
        <v>0</v>
      </c>
      <c r="G101" s="13">
        <f>'[5]Лист1'!$C$50</f>
        <v>0.034706168265604194</v>
      </c>
      <c r="H101" s="10">
        <f>'[5]Лист1'!$C$93</f>
        <v>1.8876755829723628</v>
      </c>
      <c r="I101" s="10">
        <f>'[5]Лист1'!$C$74</f>
        <v>0.08868345418726983</v>
      </c>
      <c r="J101" s="10">
        <f>'[5]Лист1'!$C$60</f>
        <v>0.10234738460112712</v>
      </c>
      <c r="K101" s="15">
        <f>D101+E101+H101+I101+J101+G101</f>
        <v>2.524634930315984</v>
      </c>
      <c r="L101" s="5">
        <f t="shared" si="3"/>
        <v>23.76581234756598</v>
      </c>
      <c r="M101" s="5">
        <v>32.44646</v>
      </c>
    </row>
    <row r="102" spans="1:13" s="5" customFormat="1" ht="12.75" customHeight="1">
      <c r="A102" s="8">
        <v>96</v>
      </c>
      <c r="B102" s="4" t="s">
        <v>33</v>
      </c>
      <c r="C102" s="9">
        <v>42</v>
      </c>
      <c r="D102" s="10">
        <f>'[6]Лист1'!$C$17</f>
        <v>0.537640830349139</v>
      </c>
      <c r="E102" s="11">
        <f>'[6]Лист1'!$C$22</f>
        <v>0.002192913818223073</v>
      </c>
      <c r="F102" s="12">
        <v>0</v>
      </c>
      <c r="G102" s="12">
        <v>0</v>
      </c>
      <c r="H102" s="10">
        <f>'[6]Лист1'!$C$93</f>
        <v>1.8420812655356367</v>
      </c>
      <c r="I102" s="10">
        <f>'[6]Лист1'!$C$74</f>
        <v>0.09659221022454678</v>
      </c>
      <c r="J102" s="10">
        <f>'[6]Лист1'!$C$60</f>
        <v>0.09665855246021299</v>
      </c>
      <c r="K102" s="15">
        <f aca="true" t="shared" si="4" ref="K102:K134">D102+E102+H102+I102+J102</f>
        <v>2.5751657723877583</v>
      </c>
      <c r="L102" s="5">
        <f t="shared" si="3"/>
        <v>23.299470909154905</v>
      </c>
      <c r="M102" s="5">
        <v>31.62889</v>
      </c>
    </row>
    <row r="103" spans="1:13" s="5" customFormat="1" ht="12.75" customHeight="1">
      <c r="A103" s="8">
        <v>97</v>
      </c>
      <c r="B103" s="4" t="s">
        <v>33</v>
      </c>
      <c r="C103" s="9">
        <v>44</v>
      </c>
      <c r="D103" s="10">
        <f>'[7]Лист1'!$C$17</f>
        <v>0.5253209015340029</v>
      </c>
      <c r="E103" s="11">
        <f>'[7]Лист1'!$C$22</f>
        <v>0.002131798979309659</v>
      </c>
      <c r="F103" s="12">
        <v>0</v>
      </c>
      <c r="G103" s="12">
        <v>0</v>
      </c>
      <c r="H103" s="10">
        <f>'[7]Лист1'!$C$93</f>
        <v>1.8551151666106125</v>
      </c>
      <c r="I103" s="10">
        <f>'[7]Лист1'!$C$74</f>
        <v>0.09737804621437238</v>
      </c>
      <c r="J103" s="10">
        <f>'[7]Лист1'!$C$60</f>
        <v>0.09727283612178707</v>
      </c>
      <c r="K103" s="15">
        <f t="shared" si="4"/>
        <v>2.5772187494600844</v>
      </c>
      <c r="L103" s="5">
        <f t="shared" si="3"/>
        <v>23.280910870514862</v>
      </c>
      <c r="M103" s="5">
        <v>31.74603</v>
      </c>
    </row>
    <row r="104" spans="1:13" s="5" customFormat="1" ht="12.75" customHeight="1">
      <c r="A104" s="8">
        <v>98</v>
      </c>
      <c r="B104" s="4" t="s">
        <v>33</v>
      </c>
      <c r="C104" s="9">
        <v>46</v>
      </c>
      <c r="D104" s="10">
        <f>'[8]Лист1'!$C$17</f>
        <v>0.48294330209172087</v>
      </c>
      <c r="E104" s="11">
        <f>'[8]Лист1'!$C$22</f>
        <v>0.0019234304269013895</v>
      </c>
      <c r="F104" s="12">
        <v>0</v>
      </c>
      <c r="G104" s="12">
        <v>0</v>
      </c>
      <c r="H104" s="10">
        <f>'[8]Лист1'!$C$93</f>
        <v>1.8653749584839212</v>
      </c>
      <c r="I104" s="10">
        <f>'[8]Лист1'!$C$74</f>
        <v>0.08786001814373086</v>
      </c>
      <c r="J104" s="10">
        <f>'[8]Лист1'!$C$60</f>
        <v>0.10129180127993323</v>
      </c>
      <c r="K104" s="15">
        <f t="shared" si="4"/>
        <v>2.539393510426208</v>
      </c>
      <c r="L104" s="5">
        <f t="shared" si="3"/>
        <v>23.62768895551351</v>
      </c>
      <c r="M104" s="5">
        <v>31.8979</v>
      </c>
    </row>
    <row r="105" spans="1:13" s="5" customFormat="1" ht="12.75">
      <c r="A105" s="8">
        <v>99</v>
      </c>
      <c r="B105" s="4" t="s">
        <v>34</v>
      </c>
      <c r="C105" s="9">
        <v>1</v>
      </c>
      <c r="D105" s="10">
        <f>'[9]Лист1'!$C$17</f>
        <v>0.35356674607029176</v>
      </c>
      <c r="E105" s="11">
        <f>'[9]Лист1'!$C$22</f>
        <v>0.001325820177550722</v>
      </c>
      <c r="F105" s="12">
        <v>0</v>
      </c>
      <c r="G105" s="12">
        <v>0</v>
      </c>
      <c r="H105" s="10">
        <f>'[9]Лист1'!$C$93</f>
        <v>2.3076975329287226</v>
      </c>
      <c r="I105" s="10">
        <f>'[9]Лист1'!$C$74</f>
        <v>0.08288580043415772</v>
      </c>
      <c r="J105" s="10">
        <f>'[9]Лист1'!$C$60</f>
        <v>0.1310771108663842</v>
      </c>
      <c r="K105" s="15">
        <f t="shared" si="4"/>
        <v>2.876553010477107</v>
      </c>
      <c r="L105" s="5">
        <f t="shared" si="3"/>
        <v>20.858298032911396</v>
      </c>
      <c r="M105" s="5">
        <v>28.5036</v>
      </c>
    </row>
    <row r="106" spans="1:13" s="5" customFormat="1" ht="12.75">
      <c r="A106" s="8">
        <v>100</v>
      </c>
      <c r="B106" s="4" t="s">
        <v>34</v>
      </c>
      <c r="C106" s="9">
        <v>2</v>
      </c>
      <c r="D106" s="10">
        <f>'[10]Лист1'!$C$17</f>
        <v>0.7027443357134657</v>
      </c>
      <c r="E106" s="11">
        <f>'[10]Лист1'!$C$22</f>
        <v>0.0030501419858784194</v>
      </c>
      <c r="F106" s="12">
        <v>0</v>
      </c>
      <c r="G106" s="12">
        <v>0</v>
      </c>
      <c r="H106" s="10">
        <f>'[10]Лист1'!$C$93</f>
        <v>2.1029067590730586</v>
      </c>
      <c r="I106" s="10">
        <f>'[10]Лист1'!$C$74</f>
        <v>0.07740381354068315</v>
      </c>
      <c r="J106" s="10">
        <f>'[10]Лист1'!$C$60</f>
        <v>0.12114325912361502</v>
      </c>
      <c r="K106" s="15">
        <f t="shared" si="4"/>
        <v>3.007248309436701</v>
      </c>
      <c r="L106" s="5">
        <f t="shared" si="3"/>
        <v>19.951794406774088</v>
      </c>
      <c r="M106" s="5">
        <v>27.1125</v>
      </c>
    </row>
    <row r="107" spans="1:13" s="5" customFormat="1" ht="12.75">
      <c r="A107" s="8">
        <v>101</v>
      </c>
      <c r="B107" s="4" t="s">
        <v>34</v>
      </c>
      <c r="C107" s="9">
        <v>6</v>
      </c>
      <c r="D107" s="10">
        <f>'[11]Лист1'!$C$17</f>
        <v>0.5327226019902893</v>
      </c>
      <c r="E107" s="11">
        <f>'[11]Лист1'!$C$22</f>
        <v>0.002165405902395751</v>
      </c>
      <c r="F107" s="12">
        <v>0</v>
      </c>
      <c r="G107" s="12">
        <v>0</v>
      </c>
      <c r="H107" s="10">
        <f>'[11]Лист1'!$C$93</f>
        <v>2.084354535827593</v>
      </c>
      <c r="I107" s="10">
        <f>'[11]Лист1'!$C$74</f>
        <v>0.07418487791869054</v>
      </c>
      <c r="J107" s="10">
        <f>'[11]Лист1'!$C$60</f>
        <v>0.11929171461228102</v>
      </c>
      <c r="K107" s="15">
        <f t="shared" si="4"/>
        <v>2.8127191362512494</v>
      </c>
      <c r="L107" s="5">
        <f t="shared" si="3"/>
        <v>21.331671273786373</v>
      </c>
      <c r="M107" s="5">
        <v>29.2255</v>
      </c>
    </row>
    <row r="108" spans="1:13" s="5" customFormat="1" ht="12.75">
      <c r="A108" s="8">
        <v>102</v>
      </c>
      <c r="B108" s="4" t="s">
        <v>35</v>
      </c>
      <c r="C108" s="9">
        <v>14</v>
      </c>
      <c r="D108" s="10">
        <f>'[12]Лист1'!$C$17</f>
        <v>0.5365270259997097</v>
      </c>
      <c r="E108" s="11">
        <f>'[12]Лист1'!$C$22</f>
        <v>0.0021868441241195483</v>
      </c>
      <c r="F108" s="12">
        <v>0</v>
      </c>
      <c r="G108" s="12">
        <v>0</v>
      </c>
      <c r="H108" s="10">
        <f>'[12]Лист1'!$C$93</f>
        <v>1.6679663284391868</v>
      </c>
      <c r="I108" s="10">
        <f>'[12]Лист1'!$C$74</f>
        <v>0.09275726856707679</v>
      </c>
      <c r="J108" s="10">
        <f>'[12]Лист1'!$C$60</f>
        <v>0.09651386286178613</v>
      </c>
      <c r="K108" s="15">
        <f t="shared" si="4"/>
        <v>2.3959513299918793</v>
      </c>
      <c r="L108" s="5">
        <f t="shared" si="3"/>
        <v>25.04224491079431</v>
      </c>
      <c r="M108" s="5">
        <v>33.7838</v>
      </c>
    </row>
    <row r="109" spans="1:13" s="5" customFormat="1" ht="12.75">
      <c r="A109" s="8">
        <v>103</v>
      </c>
      <c r="B109" s="4" t="s">
        <v>35</v>
      </c>
      <c r="C109" s="9">
        <v>16</v>
      </c>
      <c r="D109" s="10">
        <f>'[13]Лист1'!$C$17</f>
        <v>0.5368483497472487</v>
      </c>
      <c r="E109" s="11">
        <f>'[13]Лист1'!$C$22</f>
        <v>0.0021884547495051657</v>
      </c>
      <c r="F109" s="12">
        <v>0</v>
      </c>
      <c r="G109" s="12">
        <v>0</v>
      </c>
      <c r="H109" s="10">
        <f>'[13]Лист1'!$C$93</f>
        <v>1.6676056446082512</v>
      </c>
      <c r="I109" s="10">
        <f>'[13]Лист1'!$C$74</f>
        <v>0.09282558491839185</v>
      </c>
      <c r="J109" s="10">
        <f>'[13]Лист1'!$C$60</f>
        <v>0.09655351684729116</v>
      </c>
      <c r="K109" s="15">
        <f t="shared" si="4"/>
        <v>2.3960215508706884</v>
      </c>
      <c r="L109" s="5">
        <f t="shared" si="3"/>
        <v>25.04151099066561</v>
      </c>
      <c r="M109" s="14">
        <v>33.7648</v>
      </c>
    </row>
    <row r="110" spans="1:13" s="5" customFormat="1" ht="12.75">
      <c r="A110" s="8">
        <v>104</v>
      </c>
      <c r="B110" s="4" t="s">
        <v>35</v>
      </c>
      <c r="C110" s="9">
        <v>18</v>
      </c>
      <c r="D110" s="10">
        <f>'[14]Лист1'!$C$17</f>
        <v>0.5284296015820805</v>
      </c>
      <c r="E110" s="11">
        <f>'[14]Лист1'!$C$22</f>
        <v>0.0021463571855444884</v>
      </c>
      <c r="F110" s="12">
        <v>0</v>
      </c>
      <c r="G110" s="12">
        <v>0</v>
      </c>
      <c r="H110" s="10">
        <f>'[14]Лист1'!$C$93</f>
        <v>1.6507377734735154</v>
      </c>
      <c r="I110" s="10">
        <f>'[14]Лист1'!$C$74</f>
        <v>0.0910399729475833</v>
      </c>
      <c r="J110" s="10">
        <f>'[14]Лист1'!$C$60</f>
        <v>0.09551784448337036</v>
      </c>
      <c r="K110" s="15">
        <f t="shared" si="4"/>
        <v>2.367871549672094</v>
      </c>
      <c r="L110" s="5">
        <f t="shared" si="3"/>
        <v>25.33921234380677</v>
      </c>
      <c r="M110" s="14">
        <v>34.1297</v>
      </c>
    </row>
    <row r="111" spans="1:13" s="5" customFormat="1" ht="12" customHeight="1">
      <c r="A111" s="50">
        <v>105</v>
      </c>
      <c r="B111" s="48" t="s">
        <v>35</v>
      </c>
      <c r="C111" s="50">
        <v>20</v>
      </c>
      <c r="D111" s="10">
        <f>'[15]Лист1'!$C$17</f>
        <v>0.5361438809925607</v>
      </c>
      <c r="E111" s="11">
        <f>'[15]Лист1'!$C$22</f>
        <v>0.0021846753334555016</v>
      </c>
      <c r="F111" s="12">
        <v>0</v>
      </c>
      <c r="G111" s="12">
        <v>0</v>
      </c>
      <c r="H111" s="10">
        <f>'[15]Лист1'!$C$93</f>
        <v>1.5423345045855565</v>
      </c>
      <c r="I111" s="10">
        <f>'[15]Лист1'!$C$74</f>
        <v>0.09083134886812949</v>
      </c>
      <c r="J111" s="10">
        <f>'[15]Лист1'!$C$60</f>
        <v>0.08762611626472652</v>
      </c>
      <c r="K111" s="15">
        <f t="shared" si="4"/>
        <v>2.2591205260444287</v>
      </c>
      <c r="L111" s="5">
        <f>0.76/K111%</f>
        <v>33.641410063707845</v>
      </c>
      <c r="M111" s="14">
        <v>39.2359</v>
      </c>
    </row>
    <row r="112" spans="1:13" s="5" customFormat="1" ht="12.75" customHeight="1" hidden="1">
      <c r="A112" s="51"/>
      <c r="B112" s="49"/>
      <c r="C112" s="51"/>
      <c r="D112" s="10"/>
      <c r="E112" s="11"/>
      <c r="F112" s="12">
        <v>0</v>
      </c>
      <c r="G112" s="12">
        <v>0</v>
      </c>
      <c r="H112" s="10"/>
      <c r="I112" s="10"/>
      <c r="J112" s="10"/>
      <c r="K112" s="15">
        <f t="shared" si="4"/>
        <v>0</v>
      </c>
      <c r="L112" s="5" t="e">
        <f>0.685/K112%</f>
        <v>#DIV/0!</v>
      </c>
      <c r="M112" s="14">
        <v>35.364</v>
      </c>
    </row>
    <row r="113" spans="1:13" s="5" customFormat="1" ht="12.75">
      <c r="A113" s="8">
        <v>106</v>
      </c>
      <c r="B113" s="4" t="s">
        <v>35</v>
      </c>
      <c r="C113" s="9">
        <v>22</v>
      </c>
      <c r="D113" s="10">
        <f>'[16]Лист1'!$C$17</f>
        <v>0.5384924130719867</v>
      </c>
      <c r="E113" s="11">
        <f>'[16]Лист1'!$C$22</f>
        <v>0.002196419756809239</v>
      </c>
      <c r="F113" s="12">
        <v>0</v>
      </c>
      <c r="G113" s="12">
        <v>0</v>
      </c>
      <c r="H113" s="10">
        <f>'[16]Лист1'!$C$93</f>
        <v>1.6450940419130995</v>
      </c>
      <c r="I113" s="10">
        <f>'[16]Лист1'!$C$74</f>
        <v>0.09109852899880162</v>
      </c>
      <c r="J113" s="10">
        <f>'[16]Лист1'!$C$60</f>
        <v>0.0877466514802502</v>
      </c>
      <c r="K113" s="15">
        <f t="shared" si="4"/>
        <v>2.3646280552209475</v>
      </c>
      <c r="L113" s="5">
        <f aca="true" t="shared" si="5" ref="L113:L122">0.6/K113%</f>
        <v>25.37396943571055</v>
      </c>
      <c r="M113" s="14">
        <v>34.3053</v>
      </c>
    </row>
    <row r="114" spans="1:13" s="5" customFormat="1" ht="12.75" customHeight="1">
      <c r="A114" s="8">
        <v>107</v>
      </c>
      <c r="B114" s="4" t="s">
        <v>36</v>
      </c>
      <c r="C114" s="9">
        <v>7</v>
      </c>
      <c r="D114" s="10">
        <f>'[17]Лист1'!$C$17</f>
        <v>0.5146539320321506</v>
      </c>
      <c r="E114" s="11">
        <f>'[17]Лист1'!$C$22</f>
        <v>0.002078043014341877</v>
      </c>
      <c r="F114" s="12">
        <v>0</v>
      </c>
      <c r="G114" s="12">
        <v>0</v>
      </c>
      <c r="H114" s="10">
        <f>'[17]Лист1'!$C$93</f>
        <v>1.7253935965609957</v>
      </c>
      <c r="I114" s="10">
        <f>'[17]Лист1'!$C$74</f>
        <v>0.08898987896344385</v>
      </c>
      <c r="J114" s="10">
        <f>'[17]Лист1'!$C$60</f>
        <v>0.08685756823444477</v>
      </c>
      <c r="K114" s="15">
        <f t="shared" si="4"/>
        <v>2.4179730188053767</v>
      </c>
      <c r="L114" s="5">
        <f t="shared" si="5"/>
        <v>24.814172669984377</v>
      </c>
      <c r="M114" s="14">
        <v>33.5008</v>
      </c>
    </row>
    <row r="115" spans="1:13" s="5" customFormat="1" ht="12.75" customHeight="1">
      <c r="A115" s="8">
        <v>108</v>
      </c>
      <c r="B115" s="4" t="s">
        <v>36</v>
      </c>
      <c r="C115" s="9">
        <v>9</v>
      </c>
      <c r="D115" s="10">
        <f>'[18]Лист1'!$C$17</f>
        <v>0.4171483175569614</v>
      </c>
      <c r="E115" s="11">
        <f>'[18]Лист1'!$C$22</f>
        <v>0.0016133146378361255</v>
      </c>
      <c r="F115" s="12">
        <v>0</v>
      </c>
      <c r="G115" s="12">
        <v>0</v>
      </c>
      <c r="H115" s="10">
        <f>'[18]Лист1'!$C$93</f>
        <v>1.7731753086807842</v>
      </c>
      <c r="I115" s="10">
        <f>'[18]Лист1'!$C$74</f>
        <v>0.09124055832753142</v>
      </c>
      <c r="J115" s="10">
        <f>'[18]Лист1'!$C$60</f>
        <v>0.09697864033066718</v>
      </c>
      <c r="K115" s="15">
        <f t="shared" si="4"/>
        <v>2.3801561395337805</v>
      </c>
      <c r="L115" s="5">
        <f t="shared" si="5"/>
        <v>25.20843023842657</v>
      </c>
      <c r="M115" s="14">
        <v>34.2075</v>
      </c>
    </row>
    <row r="116" spans="1:13" s="5" customFormat="1" ht="12.75" customHeight="1">
      <c r="A116" s="8">
        <v>109</v>
      </c>
      <c r="B116" s="4" t="s">
        <v>36</v>
      </c>
      <c r="C116" s="9" t="s">
        <v>37</v>
      </c>
      <c r="D116" s="10">
        <f>'[19]Лист1'!$C$17</f>
        <v>0.47205454830710564</v>
      </c>
      <c r="E116" s="11">
        <f>'[19]Лист1'!$C$22</f>
        <v>0.0018722095099135366</v>
      </c>
      <c r="F116" s="12">
        <v>0</v>
      </c>
      <c r="G116" s="12">
        <v>0</v>
      </c>
      <c r="H116" s="10">
        <f>'[19]Лист1'!$C$93</f>
        <v>1.819394144903155</v>
      </c>
      <c r="I116" s="10">
        <f>'[19]Лист1'!$C$74</f>
        <v>0.09667513018589295</v>
      </c>
      <c r="J116" s="10">
        <f>'[19]Лист1'!$C$60</f>
        <v>0.09972931958927786</v>
      </c>
      <c r="K116" s="15">
        <f t="shared" si="4"/>
        <v>2.489725352495345</v>
      </c>
      <c r="L116" s="5">
        <f t="shared" si="5"/>
        <v>24.099043671569866</v>
      </c>
      <c r="M116" s="14">
        <v>32.769</v>
      </c>
    </row>
    <row r="117" spans="1:13" s="5" customFormat="1" ht="12.75">
      <c r="A117" s="8">
        <v>110</v>
      </c>
      <c r="B117" s="4" t="s">
        <v>38</v>
      </c>
      <c r="C117" s="9">
        <v>1</v>
      </c>
      <c r="D117" s="10">
        <f>'[20]Лист1'!$C$17</f>
        <v>0.5018725623238118</v>
      </c>
      <c r="E117" s="11">
        <f>'[20]Лист1'!$C$22</f>
        <v>0.002013887521273396</v>
      </c>
      <c r="F117" s="12">
        <v>0</v>
      </c>
      <c r="G117" s="12">
        <v>0</v>
      </c>
      <c r="H117" s="10">
        <f>'[20]Лист1'!$C$93</f>
        <v>1.7837038281572708</v>
      </c>
      <c r="I117" s="10">
        <f>'[20]Лист1'!$C$74</f>
        <v>0.07727327228185285</v>
      </c>
      <c r="J117" s="10">
        <f>'[20]Лист1'!$C$60</f>
        <v>0.09877727007357183</v>
      </c>
      <c r="K117" s="15">
        <f t="shared" si="4"/>
        <v>2.4636408203577806</v>
      </c>
      <c r="L117" s="5">
        <f t="shared" si="5"/>
        <v>24.354199485656572</v>
      </c>
      <c r="M117" s="14">
        <v>33.0761</v>
      </c>
    </row>
    <row r="118" spans="1:13" s="5" customFormat="1" ht="12.75">
      <c r="A118" s="8">
        <v>111</v>
      </c>
      <c r="B118" s="4" t="s">
        <v>38</v>
      </c>
      <c r="C118" s="9">
        <v>2</v>
      </c>
      <c r="D118" s="10">
        <f>'[21]Лист1'!$C$17</f>
        <v>0.5967425198177221</v>
      </c>
      <c r="E118" s="11">
        <f>'[21]Лист1'!$C$22</f>
        <v>0.002491994089082038</v>
      </c>
      <c r="F118" s="12">
        <v>0</v>
      </c>
      <c r="G118" s="12">
        <v>0</v>
      </c>
      <c r="H118" s="10">
        <f>'[21]Лист1'!$C$93</f>
        <v>1.7204715167589786</v>
      </c>
      <c r="I118" s="10">
        <f>'[21]Лист1'!$C$74</f>
        <v>0.09248795656453698</v>
      </c>
      <c r="J118" s="10">
        <f>'[21]Лист1'!$C$60</f>
        <v>0.09570920716025802</v>
      </c>
      <c r="K118" s="15">
        <f t="shared" si="4"/>
        <v>2.507903194390578</v>
      </c>
      <c r="L118" s="5">
        <f t="shared" si="5"/>
        <v>23.924368426262173</v>
      </c>
      <c r="M118" s="14">
        <v>32.3102</v>
      </c>
    </row>
    <row r="119" spans="1:13" s="5" customFormat="1" ht="12.75">
      <c r="A119" s="8">
        <v>112</v>
      </c>
      <c r="B119" s="4" t="s">
        <v>38</v>
      </c>
      <c r="C119" s="9">
        <v>3</v>
      </c>
      <c r="D119" s="10">
        <f>'[22]Лист1'!$C$17</f>
        <v>0.28170877255167814</v>
      </c>
      <c r="E119" s="11">
        <f>'[22]Лист1'!$C$22</f>
        <v>0.001019279176502764</v>
      </c>
      <c r="F119" s="12">
        <v>0</v>
      </c>
      <c r="G119" s="12">
        <v>0</v>
      </c>
      <c r="H119" s="10">
        <f>'[22]Лист1'!$C$93</f>
        <v>1.919176261579154</v>
      </c>
      <c r="I119" s="10">
        <f>'[22]Лист1'!$C$74</f>
        <v>0.08729899229315657</v>
      </c>
      <c r="J119" s="10">
        <f>'[22]Лист1'!$C$60</f>
        <v>0.13697091829069527</v>
      </c>
      <c r="K119" s="15">
        <f t="shared" si="4"/>
        <v>2.426174223891187</v>
      </c>
      <c r="L119" s="5">
        <f t="shared" si="5"/>
        <v>24.730293236637312</v>
      </c>
      <c r="M119" s="14">
        <v>33.9559</v>
      </c>
    </row>
    <row r="120" spans="1:13" s="5" customFormat="1" ht="12.75">
      <c r="A120" s="8">
        <v>113</v>
      </c>
      <c r="B120" s="4" t="s">
        <v>38</v>
      </c>
      <c r="C120" s="9">
        <v>4</v>
      </c>
      <c r="D120" s="10">
        <f>'[23]Лист1'!$C$17</f>
        <v>0.5176239746163656</v>
      </c>
      <c r="E120" s="11">
        <f>'[23]Лист1'!$C$22</f>
        <v>0.00209354478676639</v>
      </c>
      <c r="F120" s="12">
        <v>0</v>
      </c>
      <c r="G120" s="12">
        <v>0</v>
      </c>
      <c r="H120" s="10">
        <f>'[23]Лист1'!$C$93</f>
        <v>1.7435968858935227</v>
      </c>
      <c r="I120" s="10">
        <f>'[23]Лист1'!$C$74</f>
        <v>0.09563064011955465</v>
      </c>
      <c r="J120" s="10">
        <f>'[23]Лист1'!$C$60</f>
        <v>0.09854010025257484</v>
      </c>
      <c r="K120" s="15">
        <f t="shared" si="4"/>
        <v>2.4574851456687843</v>
      </c>
      <c r="L120" s="5">
        <f t="shared" si="5"/>
        <v>24.415203528594063</v>
      </c>
      <c r="M120" s="14">
        <v>32.9308</v>
      </c>
    </row>
    <row r="121" spans="1:13" s="5" customFormat="1" ht="12.75">
      <c r="A121" s="8">
        <v>114</v>
      </c>
      <c r="B121" s="4" t="s">
        <v>38</v>
      </c>
      <c r="C121" s="9">
        <v>5</v>
      </c>
      <c r="D121" s="10">
        <f>'[24]Лист1'!$C$17</f>
        <v>0.49888010445162867</v>
      </c>
      <c r="E121" s="11">
        <f>'[24]Лист1'!$C$22</f>
        <v>0.002001140770708314</v>
      </c>
      <c r="F121" s="12">
        <v>0</v>
      </c>
      <c r="G121" s="12">
        <v>0</v>
      </c>
      <c r="H121" s="10">
        <f>'[24]Лист1'!$C$93</f>
        <v>1.9924867564598907</v>
      </c>
      <c r="I121" s="10">
        <f>'[24]Лист1'!$C$74</f>
        <v>0.09140973438058539</v>
      </c>
      <c r="J121" s="10">
        <f>'[24]Лист1'!$C$60</f>
        <v>0.08836288884871744</v>
      </c>
      <c r="K121" s="15">
        <f t="shared" si="4"/>
        <v>2.6731406249115306</v>
      </c>
      <c r="L121" s="5">
        <f t="shared" si="5"/>
        <v>22.445508268756246</v>
      </c>
      <c r="M121" s="14">
        <v>33.6134</v>
      </c>
    </row>
    <row r="122" spans="1:13" s="5" customFormat="1" ht="12.75">
      <c r="A122" s="8">
        <v>115</v>
      </c>
      <c r="B122" s="4" t="s">
        <v>38</v>
      </c>
      <c r="C122" s="9">
        <v>7</v>
      </c>
      <c r="D122" s="10">
        <f>'[25]Лист1'!$C$17</f>
        <v>0.4697056080504425</v>
      </c>
      <c r="E122" s="11">
        <f>'[25]Лист1'!$C$22</f>
        <v>0.00186025802016773</v>
      </c>
      <c r="F122" s="12">
        <v>0</v>
      </c>
      <c r="G122" s="12">
        <v>0</v>
      </c>
      <c r="H122" s="10">
        <f>'[25]Лист1'!$C$93</f>
        <v>1.7412700923522122</v>
      </c>
      <c r="I122" s="10">
        <f>'[25]Лист1'!$C$74</f>
        <v>0.09104397601175897</v>
      </c>
      <c r="J122" s="10">
        <f>'[25]Лист1'!$C$60</f>
        <v>0.08850676690485752</v>
      </c>
      <c r="K122" s="15">
        <f t="shared" si="4"/>
        <v>2.392386701339439</v>
      </c>
      <c r="L122" s="5">
        <f t="shared" si="5"/>
        <v>25.079557567515092</v>
      </c>
      <c r="M122" s="14">
        <v>34.1686</v>
      </c>
    </row>
    <row r="123" spans="1:13" s="5" customFormat="1" ht="12.75">
      <c r="A123" s="50">
        <v>116</v>
      </c>
      <c r="B123" s="48" t="s">
        <v>39</v>
      </c>
      <c r="C123" s="50">
        <v>9</v>
      </c>
      <c r="D123" s="10">
        <f>'[26]Лист1'!$C$17</f>
        <v>0.6119008549782954</v>
      </c>
      <c r="E123" s="11">
        <f>'[26]Лист1'!$C$22</f>
        <v>0.002571326389262853</v>
      </c>
      <c r="F123" s="12">
        <v>0</v>
      </c>
      <c r="G123" s="12">
        <v>0</v>
      </c>
      <c r="H123" s="10">
        <f>'[26]Лист1'!$C$93</f>
        <v>1.666269102411388</v>
      </c>
      <c r="I123" s="10">
        <f>'[26]Лист1'!$C$74</f>
        <v>0.09910277136666065</v>
      </c>
      <c r="J123" s="10">
        <f>'[26]Лист1'!$C$60</f>
        <v>0.0974140410994882</v>
      </c>
      <c r="K123" s="15">
        <f t="shared" si="4"/>
        <v>2.477258096245095</v>
      </c>
      <c r="L123" s="5">
        <f>0.76/K123%</f>
        <v>30.679080276373718</v>
      </c>
      <c r="M123" s="14">
        <v>37.3832</v>
      </c>
    </row>
    <row r="124" spans="1:13" s="5" customFormat="1" ht="12.75" customHeight="1" hidden="1">
      <c r="A124" s="51"/>
      <c r="B124" s="49"/>
      <c r="C124" s="51"/>
      <c r="D124" s="10"/>
      <c r="E124" s="11"/>
      <c r="F124" s="12">
        <v>0</v>
      </c>
      <c r="G124" s="12">
        <v>0</v>
      </c>
      <c r="H124" s="10"/>
      <c r="I124" s="10"/>
      <c r="J124" s="10"/>
      <c r="K124" s="15">
        <f t="shared" si="4"/>
        <v>0</v>
      </c>
      <c r="L124" s="5" t="e">
        <f>0.685/K124%</f>
        <v>#DIV/0!</v>
      </c>
      <c r="M124" s="14">
        <v>33.694</v>
      </c>
    </row>
    <row r="125" spans="1:13" s="5" customFormat="1" ht="12" customHeight="1">
      <c r="A125" s="50">
        <v>117</v>
      </c>
      <c r="B125" s="48" t="s">
        <v>39</v>
      </c>
      <c r="C125" s="50">
        <v>11</v>
      </c>
      <c r="D125" s="10">
        <f>'[27]Лист1'!$C$17</f>
        <v>0.5019699932198304</v>
      </c>
      <c r="E125" s="11">
        <f>'[27]Лист1'!$C$22</f>
        <v>0.0020178083274014096</v>
      </c>
      <c r="F125" s="12">
        <v>0</v>
      </c>
      <c r="G125" s="12">
        <v>0</v>
      </c>
      <c r="H125" s="10">
        <f>'[27]Лист1'!$C$93</f>
        <v>1.7433949492941903</v>
      </c>
      <c r="I125" s="10">
        <f>'[27]Лист1'!$C$74</f>
        <v>0.1036924746528883</v>
      </c>
      <c r="J125" s="10">
        <f>'[27]Лист1'!$C$60</f>
        <v>0.10137934198789796</v>
      </c>
      <c r="K125" s="15">
        <f t="shared" si="4"/>
        <v>2.4524545674822082</v>
      </c>
      <c r="L125" s="5">
        <f>0.76/K125%</f>
        <v>30.989361029437852</v>
      </c>
      <c r="M125" s="14">
        <v>37.6797</v>
      </c>
    </row>
    <row r="126" spans="1:13" s="5" customFormat="1" ht="12.75" customHeight="1" hidden="1">
      <c r="A126" s="51"/>
      <c r="B126" s="49"/>
      <c r="C126" s="51"/>
      <c r="D126" s="10"/>
      <c r="E126" s="11"/>
      <c r="F126" s="12">
        <v>0</v>
      </c>
      <c r="G126" s="12">
        <v>0</v>
      </c>
      <c r="H126" s="10"/>
      <c r="I126" s="10"/>
      <c r="J126" s="10"/>
      <c r="K126" s="15">
        <f t="shared" si="4"/>
        <v>0</v>
      </c>
      <c r="L126" s="5" t="e">
        <f>0.685/K126%</f>
        <v>#DIV/0!</v>
      </c>
      <c r="M126" s="14">
        <v>33.9613</v>
      </c>
    </row>
    <row r="127" spans="1:13" s="5" customFormat="1" ht="12.75" customHeight="1">
      <c r="A127" s="8">
        <v>118</v>
      </c>
      <c r="B127" s="4" t="s">
        <v>33</v>
      </c>
      <c r="C127" s="9">
        <v>15</v>
      </c>
      <c r="D127" s="10">
        <f>'[28]Лист1'!$C$17</f>
        <v>0.1629880494252169</v>
      </c>
      <c r="E127" s="11">
        <f>'[28]Лист1'!$C$22</f>
        <v>0.0005523402122726705</v>
      </c>
      <c r="F127" s="12">
        <v>0</v>
      </c>
      <c r="G127" s="12">
        <v>0</v>
      </c>
      <c r="H127" s="10">
        <f>'[28]Лист1'!$C$93</f>
        <v>2.005122084312486</v>
      </c>
      <c r="I127" s="10">
        <f>'[28]Лист1'!$C$74</f>
        <v>0.06938317397963342</v>
      </c>
      <c r="J127" s="10">
        <f>'[28]Лист1'!$C$60</f>
        <v>0.14702236753256748</v>
      </c>
      <c r="K127" s="15">
        <f t="shared" si="4"/>
        <v>2.385068015462177</v>
      </c>
      <c r="L127" s="5">
        <f aca="true" t="shared" si="6" ref="L127:L134">0.59/K127%</f>
        <v>24.737240035717395</v>
      </c>
      <c r="M127" s="14">
        <v>33.4467</v>
      </c>
    </row>
    <row r="128" spans="1:13" s="5" customFormat="1" ht="12.75" customHeight="1">
      <c r="A128" s="8">
        <v>119</v>
      </c>
      <c r="B128" s="4" t="s">
        <v>33</v>
      </c>
      <c r="C128" s="9">
        <v>17</v>
      </c>
      <c r="D128" s="10">
        <f>'[29]Лист1'!$C$17</f>
        <v>0.20798561849938943</v>
      </c>
      <c r="E128" s="11">
        <f>'[29]Лист1'!$C$22</f>
        <v>0.0007240018978221524</v>
      </c>
      <c r="F128" s="12">
        <v>0</v>
      </c>
      <c r="G128" s="12">
        <v>0</v>
      </c>
      <c r="H128" s="10">
        <f>'[29]Лист1'!$C$93</f>
        <v>2.3579728781135625</v>
      </c>
      <c r="I128" s="10">
        <f>'[29]Лист1'!$C$74</f>
        <v>0.0909467544133482</v>
      </c>
      <c r="J128" s="10">
        <f>'[29]Лист1'!$C$60</f>
        <v>0.17847843381825132</v>
      </c>
      <c r="K128" s="15">
        <f t="shared" si="4"/>
        <v>2.8361076867423733</v>
      </c>
      <c r="L128" s="5">
        <f t="shared" si="6"/>
        <v>20.803159300262298</v>
      </c>
      <c r="M128" s="14">
        <v>28.9642</v>
      </c>
    </row>
    <row r="129" spans="1:13" s="5" customFormat="1" ht="12.75" customHeight="1">
      <c r="A129" s="8">
        <v>120</v>
      </c>
      <c r="B129" s="4" t="s">
        <v>33</v>
      </c>
      <c r="C129" s="9">
        <v>32</v>
      </c>
      <c r="D129" s="10">
        <f>'[30]Лист1'!$C$17</f>
        <v>0.16492464556197628</v>
      </c>
      <c r="E129" s="11">
        <f>'[30]Лист1'!$C$22</f>
        <v>0.000559557862914473</v>
      </c>
      <c r="F129" s="12">
        <v>0</v>
      </c>
      <c r="G129" s="12">
        <v>0</v>
      </c>
      <c r="H129" s="10">
        <f>'[30]Лист1'!$C$93</f>
        <v>2.01991174891708</v>
      </c>
      <c r="I129" s="10">
        <f>'[30]Лист1'!$C$74</f>
        <v>0.0702898316863824</v>
      </c>
      <c r="J129" s="10">
        <f>'[30]Лист1'!$C$60</f>
        <v>0.14834315289907465</v>
      </c>
      <c r="K129" s="15">
        <f t="shared" si="4"/>
        <v>2.404028936927428</v>
      </c>
      <c r="L129" s="5">
        <f t="shared" si="6"/>
        <v>24.542133871070398</v>
      </c>
      <c r="M129" s="14">
        <v>33.695</v>
      </c>
    </row>
    <row r="130" spans="1:13" s="5" customFormat="1" ht="12.75" customHeight="1">
      <c r="A130" s="8">
        <v>121</v>
      </c>
      <c r="B130" s="4" t="s">
        <v>33</v>
      </c>
      <c r="C130" s="9">
        <v>34</v>
      </c>
      <c r="D130" s="10">
        <f>'[31]Лист1'!$C$17</f>
        <v>0.2399734461897048</v>
      </c>
      <c r="E130" s="11">
        <f>'[31]Лист1'!$C$22</f>
        <v>0.0008482578926813741</v>
      </c>
      <c r="F130" s="12">
        <v>0</v>
      </c>
      <c r="G130" s="12">
        <v>0</v>
      </c>
      <c r="H130" s="10">
        <f>'[31]Лист1'!$C$93</f>
        <v>2.0012233028283912</v>
      </c>
      <c r="I130" s="10">
        <f>'[31]Лист1'!$C$74</f>
        <v>0.07103692451353935</v>
      </c>
      <c r="J130" s="10">
        <f>'[31]Лист1'!$C$60</f>
        <v>0.14818544658779723</v>
      </c>
      <c r="K130" s="15">
        <f t="shared" si="4"/>
        <v>2.461267378012114</v>
      </c>
      <c r="L130" s="5">
        <f t="shared" si="6"/>
        <v>23.971389913619376</v>
      </c>
      <c r="M130" s="14">
        <v>32.4711</v>
      </c>
    </row>
    <row r="131" spans="1:13" s="5" customFormat="1" ht="12.75" customHeight="1">
      <c r="A131" s="8">
        <v>122</v>
      </c>
      <c r="B131" s="4" t="s">
        <v>33</v>
      </c>
      <c r="C131" s="9">
        <v>36</v>
      </c>
      <c r="D131" s="10">
        <f>'[32]Лист1'!$C$17</f>
        <v>0.2985834304790804</v>
      </c>
      <c r="E131" s="11">
        <f>'[32]Лист1'!$C$22</f>
        <v>0.001087969421048249</v>
      </c>
      <c r="F131" s="12">
        <v>0</v>
      </c>
      <c r="G131" s="12">
        <v>0</v>
      </c>
      <c r="H131" s="10">
        <f>'[32]Лист1'!$C$93</f>
        <v>1.9309491586354977</v>
      </c>
      <c r="I131" s="10">
        <f>'[32]Лист1'!$C$74</f>
        <v>0.06833358313213542</v>
      </c>
      <c r="J131" s="10">
        <f>'[32]Лист1'!$C$60</f>
        <v>0.14322393171270428</v>
      </c>
      <c r="K131" s="15">
        <f t="shared" si="4"/>
        <v>2.442178073380466</v>
      </c>
      <c r="L131" s="5">
        <f t="shared" si="6"/>
        <v>24.158762476452882</v>
      </c>
      <c r="M131" s="14">
        <v>32.9241</v>
      </c>
    </row>
    <row r="132" spans="1:13" s="5" customFormat="1" ht="12.75" customHeight="1">
      <c r="A132" s="8">
        <v>123</v>
      </c>
      <c r="B132" s="4" t="s">
        <v>33</v>
      </c>
      <c r="C132" s="9">
        <v>38</v>
      </c>
      <c r="D132" s="10">
        <f>'[33]Лист1'!$C$17</f>
        <v>0.26871213147835854</v>
      </c>
      <c r="E132" s="11">
        <f>'[33]Лист1'!$C$22</f>
        <v>0.0009634544424070384</v>
      </c>
      <c r="F132" s="12">
        <v>0</v>
      </c>
      <c r="G132" s="12">
        <v>0</v>
      </c>
      <c r="H132" s="10">
        <f>'[33]Лист1'!$C$93</f>
        <v>1.8065521725068288</v>
      </c>
      <c r="I132" s="10">
        <f>'[33]Лист1'!$C$74</f>
        <v>0.06051300060512165</v>
      </c>
      <c r="J132" s="10">
        <f>'[33]Лист1'!$C$60</f>
        <v>0.13199134493454817</v>
      </c>
      <c r="K132" s="15">
        <f t="shared" si="4"/>
        <v>2.268732103967264</v>
      </c>
      <c r="L132" s="5">
        <f t="shared" si="6"/>
        <v>26.00571477647293</v>
      </c>
      <c r="M132" s="14">
        <v>35.266</v>
      </c>
    </row>
    <row r="133" spans="1:13" s="5" customFormat="1" ht="12.75">
      <c r="A133" s="8">
        <v>124</v>
      </c>
      <c r="B133" s="4" t="s">
        <v>40</v>
      </c>
      <c r="C133" s="9">
        <v>1</v>
      </c>
      <c r="D133" s="10">
        <f>'[34]Лист1'!$C$17</f>
        <v>0.29875879017487206</v>
      </c>
      <c r="E133" s="11">
        <f>'[34]Лист1'!$C$22</f>
        <v>0.0010104704607878</v>
      </c>
      <c r="F133" s="12">
        <v>0</v>
      </c>
      <c r="G133" s="12">
        <v>0</v>
      </c>
      <c r="H133" s="10">
        <f>'[34]Лист1'!$C$93</f>
        <v>1.797685608329997</v>
      </c>
      <c r="I133" s="10">
        <f>'[34]Лист1'!$C$74</f>
        <v>0.08654454540260818</v>
      </c>
      <c r="J133" s="10">
        <f>'[34]Лист1'!$C$60</f>
        <v>0.13822160101741718</v>
      </c>
      <c r="K133" s="15">
        <f t="shared" si="4"/>
        <v>2.3222210153856824</v>
      </c>
      <c r="L133" s="5">
        <f t="shared" si="6"/>
        <v>25.406711768216894</v>
      </c>
      <c r="M133" s="14">
        <v>34.7059</v>
      </c>
    </row>
    <row r="134" spans="1:13" s="5" customFormat="1" ht="12.75">
      <c r="A134" s="8">
        <v>125</v>
      </c>
      <c r="B134" s="4" t="s">
        <v>40</v>
      </c>
      <c r="C134" s="9">
        <v>3</v>
      </c>
      <c r="D134" s="10">
        <f>'[35]Лист1'!$C$17</f>
        <v>0.29843502438000985</v>
      </c>
      <c r="E134" s="11">
        <f>'[35]Лист1'!$C$22</f>
        <v>0.001009164875924515</v>
      </c>
      <c r="F134" s="12">
        <v>0</v>
      </c>
      <c r="G134" s="12">
        <v>0</v>
      </c>
      <c r="H134" s="10">
        <f>'[35]Лист1'!$C$93</f>
        <v>1.7963604260333834</v>
      </c>
      <c r="I134" s="10">
        <f>'[35]Лист1'!$C$74</f>
        <v>0.08643272496563131</v>
      </c>
      <c r="J134" s="10">
        <f>'[35]Лист1'!$C$60</f>
        <v>0.138105427542118</v>
      </c>
      <c r="K134" s="15">
        <f t="shared" si="4"/>
        <v>2.3203427677970674</v>
      </c>
      <c r="L134" s="5">
        <f t="shared" si="6"/>
        <v>25.427277736217643</v>
      </c>
      <c r="M134" s="14">
        <v>34.7059</v>
      </c>
    </row>
    <row r="135" spans="1:12" s="5" customFormat="1" ht="12.75">
      <c r="A135" s="8">
        <v>126</v>
      </c>
      <c r="B135" s="4" t="s">
        <v>17</v>
      </c>
      <c r="C135" s="9">
        <v>42</v>
      </c>
      <c r="D135" s="10">
        <f>'[149]Лист1'!$C$17</f>
        <v>0.2622990739243825</v>
      </c>
      <c r="E135" s="11">
        <f>'[149]Лист1'!$C$22</f>
        <v>0.0014702240935982212</v>
      </c>
      <c r="F135" s="10">
        <f>'[149]Лист1'!$C$33</f>
        <v>0.21050193631911132</v>
      </c>
      <c r="G135" s="16">
        <f>'[149]Лист1'!$C$50</f>
        <v>0.012357892235780212</v>
      </c>
      <c r="H135" s="10">
        <f>'[149]Лист1'!$C$93+'[149]Лист1'!$C$94</f>
        <v>1.332773503239599</v>
      </c>
      <c r="I135" s="10">
        <f>'[149]Лист1'!$C$74</f>
        <v>0.03562315446185762</v>
      </c>
      <c r="J135" s="10">
        <f>'[149]Лист1'!$C$60</f>
        <v>0.0893990340127903</v>
      </c>
      <c r="K135" s="15">
        <f aca="true" t="shared" si="7" ref="K135:K178">D135+E135+H135+I135+J135+F135+G135</f>
        <v>1.9444248182871195</v>
      </c>
      <c r="L135" s="5">
        <f>0.72/1.411</f>
        <v>0.5102763997165131</v>
      </c>
    </row>
    <row r="136" spans="1:12" s="5" customFormat="1" ht="12.75">
      <c r="A136" s="8">
        <v>127</v>
      </c>
      <c r="B136" s="4" t="s">
        <v>16</v>
      </c>
      <c r="C136" s="9" t="s">
        <v>41</v>
      </c>
      <c r="D136" s="10">
        <f>'[150]Лист1'!$C$17</f>
        <v>0.3040927326132444</v>
      </c>
      <c r="E136" s="11">
        <f>'[150]Лист1'!$C$22</f>
        <v>0.00045067432973949404</v>
      </c>
      <c r="F136" s="10">
        <f>'[150]Лист1'!$C$33</f>
        <v>0.3058821690034894</v>
      </c>
      <c r="G136" s="16">
        <f>'[150]Лист1'!$C$50</f>
        <v>0.05162556038859916</v>
      </c>
      <c r="H136" s="10">
        <f>'[150]Лист1'!$C$93+'[150]Лист1'!$C$94</f>
        <v>1.6115540474427996</v>
      </c>
      <c r="I136" s="10">
        <f>'[150]Лист1'!$C$74</f>
        <v>0.05288168206671937</v>
      </c>
      <c r="J136" s="10">
        <f>'[150]Лист1'!$C$60</f>
        <v>0.11264999797861698</v>
      </c>
      <c r="K136" s="15">
        <f t="shared" si="7"/>
        <v>2.439136863823208</v>
      </c>
      <c r="L136" s="5">
        <f>0.72/1.704</f>
        <v>0.4225352112676056</v>
      </c>
    </row>
    <row r="137" spans="1:12" s="5" customFormat="1" ht="12.75" customHeight="1">
      <c r="A137" s="8">
        <v>128</v>
      </c>
      <c r="B137" s="4" t="s">
        <v>42</v>
      </c>
      <c r="C137" s="9">
        <v>6</v>
      </c>
      <c r="D137" s="10">
        <f>'[151]Лист1'!$C$17</f>
        <v>0.36880993196124556</v>
      </c>
      <c r="E137" s="11">
        <f>'[151]Лист1'!$C$22</f>
        <v>0.0005525915618345115</v>
      </c>
      <c r="F137" s="10">
        <f>'[151]Лист1'!$C$33</f>
        <v>0.26496482713045344</v>
      </c>
      <c r="G137" s="11">
        <f>'[151]Лист1'!$C$50</f>
        <v>0.015169357093360621</v>
      </c>
      <c r="H137" s="10">
        <f>'[151]Лист1'!$C$93+'[151]Лист1'!$C$94</f>
        <v>1.3676692889012556</v>
      </c>
      <c r="I137" s="10">
        <f>'[151]Лист1'!$C$74</f>
        <v>0.1009234378723904</v>
      </c>
      <c r="J137" s="10">
        <f>'[151]Лист1'!$C$60</f>
        <v>0.1040196514775812</v>
      </c>
      <c r="K137" s="15">
        <f t="shared" si="7"/>
        <v>2.222109085998121</v>
      </c>
      <c r="L137" s="5">
        <f>0.72/1.607</f>
        <v>0.44803982576228996</v>
      </c>
    </row>
    <row r="138" spans="1:13" s="5" customFormat="1" ht="12.75" customHeight="1">
      <c r="A138" s="8">
        <v>129</v>
      </c>
      <c r="B138" s="4" t="s">
        <v>33</v>
      </c>
      <c r="C138" s="9">
        <v>21</v>
      </c>
      <c r="D138" s="10">
        <f>'[36]Лист1'!$C$17</f>
        <v>0.19748154350667466</v>
      </c>
      <c r="E138" s="11">
        <f>'[36]Лист1'!$C$22</f>
        <v>0.0008240448440938334</v>
      </c>
      <c r="F138" s="10">
        <f>'[36]Лист1'!$C$33</f>
        <v>0.38670752979610895</v>
      </c>
      <c r="G138" s="11">
        <f>'[36]Лист1'!$C$50</f>
        <v>0.016939801892702402</v>
      </c>
      <c r="H138" s="10">
        <f>'[36]Лист1'!$C$93</f>
        <v>1.6905859705322879</v>
      </c>
      <c r="I138" s="10">
        <f>'[36]Лист1'!$C$74</f>
        <v>0.07797145083971786</v>
      </c>
      <c r="J138" s="10">
        <f>'[36]Лист1'!$C$60</f>
        <v>0.10356817175089669</v>
      </c>
      <c r="K138" s="15">
        <f t="shared" si="7"/>
        <v>2.4740785131624823</v>
      </c>
      <c r="L138" s="5">
        <f>0.7/K138%</f>
        <v>28.293362408504464</v>
      </c>
      <c r="M138" s="5">
        <v>38.2013</v>
      </c>
    </row>
    <row r="139" spans="1:12" s="5" customFormat="1" ht="12.75" customHeight="1">
      <c r="A139" s="8">
        <v>130</v>
      </c>
      <c r="B139" s="4" t="s">
        <v>14</v>
      </c>
      <c r="C139" s="9">
        <v>36</v>
      </c>
      <c r="D139" s="10">
        <f>'[152]Лист1'!$C$17</f>
        <v>0.19880808489777477</v>
      </c>
      <c r="E139" s="11">
        <f>'[152]Лист1'!$C$22</f>
        <v>0.0003150169578483227</v>
      </c>
      <c r="F139" s="10">
        <f>'[152]Лист1'!$C$33</f>
        <v>0.6239464601455476</v>
      </c>
      <c r="G139" s="12"/>
      <c r="H139" s="10">
        <f>'[152]Лист1'!$C$93+'[152]Лист1'!$C$94</f>
        <v>1.0379805357107235</v>
      </c>
      <c r="I139" s="10">
        <f>'[152]Лист1'!$C$74</f>
        <v>0.059442227330798264</v>
      </c>
      <c r="J139" s="10">
        <f>'[152]Лист1'!$C$60</f>
        <v>0.06653966211452196</v>
      </c>
      <c r="K139" s="15">
        <f t="shared" si="7"/>
        <v>1.9870319871572144</v>
      </c>
      <c r="L139" s="5">
        <f>0.78/1.55</f>
        <v>0.5032258064516129</v>
      </c>
    </row>
    <row r="140" spans="1:12" s="5" customFormat="1" ht="12.75" customHeight="1">
      <c r="A140" s="8">
        <v>131</v>
      </c>
      <c r="B140" s="4" t="s">
        <v>13</v>
      </c>
      <c r="C140" s="9">
        <v>38</v>
      </c>
      <c r="D140" s="10">
        <f>'[153]Лист1'!$C$17</f>
        <v>0.38023473268573954</v>
      </c>
      <c r="E140" s="11">
        <f>'[153]Лист1'!$C$22</f>
        <v>0.0006290262215092996</v>
      </c>
      <c r="F140" s="10">
        <f>'[153]Лист1'!$C$33</f>
        <v>0.5911914308973911</v>
      </c>
      <c r="G140" s="12"/>
      <c r="H140" s="10">
        <f>'[153]Лист1'!$C$93+'[153]Лист1'!$C$94</f>
        <v>1.007221866187907</v>
      </c>
      <c r="I140" s="10">
        <f>'[153]Лист1'!$C$74</f>
        <v>0.05411133450477818</v>
      </c>
      <c r="J140" s="10">
        <f>'[153]Лист1'!$C$60</f>
        <v>0.07607548590298271</v>
      </c>
      <c r="K140" s="15">
        <f t="shared" si="7"/>
        <v>2.1094638764003077</v>
      </c>
      <c r="L140" s="5">
        <f>0.78/1.647</f>
        <v>0.47358834244080145</v>
      </c>
    </row>
    <row r="141" spans="1:12" s="5" customFormat="1" ht="12.75" customHeight="1">
      <c r="A141" s="8">
        <v>132</v>
      </c>
      <c r="B141" s="4" t="s">
        <v>14</v>
      </c>
      <c r="C141" s="9">
        <v>40</v>
      </c>
      <c r="D141" s="10">
        <f>'[154]Лист1'!$C$17</f>
        <v>0.19284596322498024</v>
      </c>
      <c r="E141" s="11">
        <f>'[154]Лист1'!$C$22</f>
        <v>0.0003056276660279753</v>
      </c>
      <c r="F141" s="10">
        <f>'[154]Лист1'!$C$33</f>
        <v>0.6292876411543811</v>
      </c>
      <c r="G141" s="12">
        <v>0</v>
      </c>
      <c r="H141" s="10">
        <f>'[154]Лист1'!$C$93+'[154]Лист1'!$C$94</f>
        <v>1.041795049078821</v>
      </c>
      <c r="I141" s="10">
        <f>'[154]Лист1'!$C$74</f>
        <v>0.0551787754405688</v>
      </c>
      <c r="J141" s="10">
        <f>'[154]Лист1'!$C$60</f>
        <v>0.07791993937015382</v>
      </c>
      <c r="K141" s="15">
        <f t="shared" si="7"/>
        <v>1.9973329959349329</v>
      </c>
      <c r="L141" s="17">
        <f>0.78/1.56</f>
        <v>0.5</v>
      </c>
    </row>
    <row r="142" spans="1:12" s="5" customFormat="1" ht="12.75">
      <c r="A142" s="8">
        <v>133</v>
      </c>
      <c r="B142" s="4" t="s">
        <v>28</v>
      </c>
      <c r="C142" s="9" t="s">
        <v>43</v>
      </c>
      <c r="D142" s="10">
        <f>'[155]Лист1'!$C$17</f>
        <v>0.3814504450653263</v>
      </c>
      <c r="E142" s="11">
        <f>'[155]Лист1'!$C$22</f>
        <v>0.0006307444433216947</v>
      </c>
      <c r="F142" s="10">
        <f>'[155]Лист1'!$C$33</f>
        <v>0.5882456821777593</v>
      </c>
      <c r="G142" s="12">
        <v>0</v>
      </c>
      <c r="H142" s="10">
        <f>'[155]Лист1'!$C$93+'[155]Лист1'!$C$94</f>
        <v>1.0051363614237034</v>
      </c>
      <c r="I142" s="10">
        <f>'[155]Лист1'!$C$74</f>
        <v>0.053817031237364886</v>
      </c>
      <c r="J142" s="10">
        <f>'[155]Лист1'!$C$60</f>
        <v>0.07585848805522034</v>
      </c>
      <c r="K142" s="15">
        <f t="shared" si="7"/>
        <v>2.105138752402696</v>
      </c>
      <c r="L142" s="5">
        <f>0.78/1.65</f>
        <v>0.4727272727272728</v>
      </c>
    </row>
    <row r="143" spans="1:13" s="5" customFormat="1" ht="12.75" customHeight="1">
      <c r="A143" s="8">
        <v>134</v>
      </c>
      <c r="B143" s="4" t="s">
        <v>33</v>
      </c>
      <c r="C143" s="9">
        <v>27</v>
      </c>
      <c r="D143" s="10">
        <f>'[37]Лист1'!$C$17</f>
        <v>0.3991639252980328</v>
      </c>
      <c r="E143" s="11">
        <f>'[37]Лист1'!$C$22</f>
        <v>0.0017261040634764834</v>
      </c>
      <c r="F143" s="10">
        <f>'[37]Лист1'!$C$33</f>
        <v>0.2875600740695572</v>
      </c>
      <c r="G143" s="11">
        <f>'[37]Лист1'!$C$50</f>
        <v>0.007746760603600185</v>
      </c>
      <c r="H143" s="10">
        <f>'[37]Лист1'!$C$93</f>
        <v>1.2311954258340287</v>
      </c>
      <c r="I143" s="10">
        <f>'[37]Лист1'!$C$74</f>
        <v>0.08543244934059659</v>
      </c>
      <c r="J143" s="10">
        <f>'[37]Лист1'!$C$60</f>
        <v>0.08739951388795027</v>
      </c>
      <c r="K143" s="15">
        <f t="shared" si="7"/>
        <v>2.100224253097242</v>
      </c>
      <c r="L143" s="5">
        <f aca="true" t="shared" si="8" ref="L143:L149">0.8/K143%</f>
        <v>38.091170446214214</v>
      </c>
      <c r="M143" s="14">
        <v>49.8132</v>
      </c>
    </row>
    <row r="144" spans="1:13" s="5" customFormat="1" ht="12.75" customHeight="1">
      <c r="A144" s="8">
        <v>135</v>
      </c>
      <c r="B144" s="4" t="s">
        <v>33</v>
      </c>
      <c r="C144" s="9">
        <v>29</v>
      </c>
      <c r="D144" s="10">
        <f>'[38]Лист1'!$C$17</f>
        <v>0.3974744900597528</v>
      </c>
      <c r="E144" s="11">
        <f>'[38]Лист1'!$C$22</f>
        <v>0.0017121851198395749</v>
      </c>
      <c r="F144" s="10">
        <f>'[38]Лист1'!$C$33</f>
        <v>0.2863302537307061</v>
      </c>
      <c r="G144" s="12">
        <v>0</v>
      </c>
      <c r="H144" s="10">
        <f>'[38]Лист1'!$C$93</f>
        <v>1.2772008017286307</v>
      </c>
      <c r="I144" s="10">
        <f>'[38]Лист1'!$C$74</f>
        <v>0.08474353986387603</v>
      </c>
      <c r="J144" s="10">
        <f>'[38]Лист1'!$C$60</f>
        <v>0.08708308501472443</v>
      </c>
      <c r="K144" s="15">
        <f t="shared" si="7"/>
        <v>2.1345443555175296</v>
      </c>
      <c r="L144" s="5">
        <f t="shared" si="8"/>
        <v>37.47872457801593</v>
      </c>
      <c r="M144" s="14">
        <v>50.1567</v>
      </c>
    </row>
    <row r="145" spans="1:13" s="5" customFormat="1" ht="12.75" customHeight="1">
      <c r="A145" s="8">
        <v>136</v>
      </c>
      <c r="B145" s="4" t="s">
        <v>33</v>
      </c>
      <c r="C145" s="9">
        <v>33</v>
      </c>
      <c r="D145" s="10">
        <f>'[39]Лист1'!$C$17</f>
        <v>0.3185760164706595</v>
      </c>
      <c r="E145" s="11">
        <f>'[39]Лист1'!$C$22</f>
        <v>0.001336338225763068</v>
      </c>
      <c r="F145" s="10">
        <f>'[39]Лист1'!$C$33</f>
        <v>0.2940805402340684</v>
      </c>
      <c r="G145" s="12">
        <v>0</v>
      </c>
      <c r="H145" s="10">
        <f>'[39]Лист1'!$C$93</f>
        <v>1.2448060203948694</v>
      </c>
      <c r="I145" s="10">
        <f>'[39]Лист1'!$C$74</f>
        <v>0.08478103259876814</v>
      </c>
      <c r="J145" s="10">
        <f>'[39]Лист1'!$C$60</f>
        <v>0.08777954528650907</v>
      </c>
      <c r="K145" s="15">
        <f t="shared" si="7"/>
        <v>2.0313594932106374</v>
      </c>
      <c r="L145" s="5">
        <f t="shared" si="8"/>
        <v>39.38249249696178</v>
      </c>
      <c r="M145" s="14">
        <v>51.5796</v>
      </c>
    </row>
    <row r="146" spans="1:13" s="5" customFormat="1" ht="12.75" customHeight="1">
      <c r="A146" s="8">
        <v>137</v>
      </c>
      <c r="B146" s="4" t="s">
        <v>33</v>
      </c>
      <c r="C146" s="9">
        <v>35</v>
      </c>
      <c r="D146" s="10">
        <f>'[40]Лист1'!$C$17</f>
        <v>0.3578767204048906</v>
      </c>
      <c r="E146" s="11">
        <f>'[40]Лист1'!$C$22</f>
        <v>0.0015205188298155392</v>
      </c>
      <c r="F146" s="10">
        <f>'[40]Лист1'!$C$33</f>
        <v>0.2884506570313481</v>
      </c>
      <c r="G146" s="12">
        <v>0</v>
      </c>
      <c r="H146" s="10">
        <f>'[40]Лист1'!$C$93</f>
        <v>1.064229837282683</v>
      </c>
      <c r="I146" s="10">
        <f>'[40]Лист1'!$C$74</f>
        <v>0.08421631862662832</v>
      </c>
      <c r="J146" s="10">
        <f>'[40]Лист1'!$C$60</f>
        <v>0.0871144741343719</v>
      </c>
      <c r="K146" s="15">
        <f t="shared" si="7"/>
        <v>1.8834085263097373</v>
      </c>
      <c r="L146" s="5">
        <f t="shared" si="8"/>
        <v>42.476180224557154</v>
      </c>
      <c r="M146" s="14">
        <v>54.7945</v>
      </c>
    </row>
    <row r="147" spans="1:13" s="5" customFormat="1" ht="12.75" customHeight="1">
      <c r="A147" s="8">
        <v>138</v>
      </c>
      <c r="B147" s="4" t="s">
        <v>44</v>
      </c>
      <c r="C147" s="9">
        <v>2</v>
      </c>
      <c r="D147" s="10">
        <f>'[41]Лист1'!$C$17</f>
        <v>0.36060080991320825</v>
      </c>
      <c r="E147" s="11">
        <f>'[41]Лист1'!$C$22</f>
        <v>0.0015349591051356088</v>
      </c>
      <c r="F147" s="10">
        <f>'[41]Лист1'!$C$33</f>
        <v>0.2906524682808813</v>
      </c>
      <c r="G147" s="12">
        <v>0</v>
      </c>
      <c r="H147" s="10">
        <f>'[41]Лист1'!$C$93</f>
        <v>1.2397914333757405</v>
      </c>
      <c r="I147" s="10">
        <f>'[41]Лист1'!$C$74</f>
        <v>0.08501611590869076</v>
      </c>
      <c r="J147" s="10">
        <f>'[41]Лист1'!$C$60</f>
        <v>0.08754626408751735</v>
      </c>
      <c r="K147" s="15">
        <f t="shared" si="7"/>
        <v>2.0651420506711737</v>
      </c>
      <c r="L147" s="5">
        <f t="shared" si="8"/>
        <v>38.73825530500427</v>
      </c>
      <c r="M147" s="14">
        <v>50.8259</v>
      </c>
    </row>
    <row r="148" spans="1:13" s="5" customFormat="1" ht="12.75" customHeight="1">
      <c r="A148" s="8">
        <v>139</v>
      </c>
      <c r="B148" s="4" t="s">
        <v>36</v>
      </c>
      <c r="C148" s="9">
        <v>13</v>
      </c>
      <c r="D148" s="10">
        <f>'[42]Лист1'!$C$17</f>
        <v>0.39740905176251135</v>
      </c>
      <c r="E148" s="11">
        <f>'[42]Лист1'!$C$22</f>
        <v>0.0017157929116803823</v>
      </c>
      <c r="F148" s="10">
        <f>'[42]Лист1'!$C$33</f>
        <v>0.2925143163329257</v>
      </c>
      <c r="G148" s="12">
        <v>0</v>
      </c>
      <c r="H148" s="10">
        <f>'[42]Лист1'!$C$93</f>
        <v>1.2458216240458786</v>
      </c>
      <c r="I148" s="10">
        <f>'[42]Лист1'!$C$74</f>
        <v>0.08676823800543357</v>
      </c>
      <c r="J148" s="10">
        <f>'[42]Лист1'!$C$60</f>
        <v>0.08823940067351131</v>
      </c>
      <c r="K148" s="15">
        <f t="shared" si="7"/>
        <v>2.112468423731941</v>
      </c>
      <c r="L148" s="5">
        <f t="shared" si="8"/>
        <v>37.87038854700131</v>
      </c>
      <c r="M148" s="14">
        <v>49.4438</v>
      </c>
    </row>
    <row r="149" spans="1:13" s="5" customFormat="1" ht="12.75" customHeight="1">
      <c r="A149" s="8">
        <v>140</v>
      </c>
      <c r="B149" s="4" t="s">
        <v>36</v>
      </c>
      <c r="C149" s="9">
        <v>11</v>
      </c>
      <c r="D149" s="10">
        <f>'[43]Лист1'!$C$17</f>
        <v>0.38936149877979376</v>
      </c>
      <c r="E149" s="11">
        <f>'[43]Лист1'!$C$22</f>
        <v>0.0016724620588703361</v>
      </c>
      <c r="F149" s="10">
        <f>'[43]Лист1'!$C$33</f>
        <v>0.28657398577366566</v>
      </c>
      <c r="G149" s="12">
        <v>0</v>
      </c>
      <c r="H149" s="10">
        <f>'[43]Лист1'!$C$93</f>
        <v>1.2334365134806222</v>
      </c>
      <c r="I149" s="10">
        <f>'[43]Лист1'!$C$74</f>
        <v>0.0845769818672331</v>
      </c>
      <c r="J149" s="10">
        <f>'[43]Лист1'!$C$60</f>
        <v>0.08705476804692565</v>
      </c>
      <c r="K149" s="15">
        <f t="shared" si="7"/>
        <v>2.0826762100071106</v>
      </c>
      <c r="L149" s="5">
        <f t="shared" si="8"/>
        <v>38.412115918742295</v>
      </c>
      <c r="M149" s="14">
        <v>50.1567</v>
      </c>
    </row>
    <row r="150" spans="1:12" s="5" customFormat="1" ht="12.75" customHeight="1">
      <c r="A150" s="8">
        <v>141</v>
      </c>
      <c r="B150" s="4" t="s">
        <v>14</v>
      </c>
      <c r="C150" s="9">
        <v>29</v>
      </c>
      <c r="D150" s="10">
        <f>'[156]Лист1'!$C$17</f>
        <v>0.2734070667290773</v>
      </c>
      <c r="E150" s="11">
        <f>'[156]Лист1'!$C$22</f>
        <v>0.00041533252268183415</v>
      </c>
      <c r="F150" s="10">
        <f>'[156]Лист1'!$C$33</f>
        <v>0.4172376199322641</v>
      </c>
      <c r="G150" s="16">
        <f>'[156]Лист1'!$C$50</f>
        <v>0.004405934690206413</v>
      </c>
      <c r="H150" s="10">
        <f>'[156]Лист1'!$C$93+'[156]Лист1'!$C$94</f>
        <v>1.1623021896384582</v>
      </c>
      <c r="I150" s="10">
        <f>'[156]Лист1'!$C$74</f>
        <v>0.05471109497515101</v>
      </c>
      <c r="J150" s="10">
        <f>'[156]Лист1'!$C$60</f>
        <v>0.07579716054649874</v>
      </c>
      <c r="K150" s="15">
        <f t="shared" si="7"/>
        <v>1.9882763990343375</v>
      </c>
      <c r="L150" s="5">
        <f>0.78/1.54</f>
        <v>0.5064935064935066</v>
      </c>
    </row>
    <row r="151" spans="1:12" s="5" customFormat="1" ht="12.75" customHeight="1">
      <c r="A151" s="8">
        <v>142</v>
      </c>
      <c r="B151" s="4" t="s">
        <v>14</v>
      </c>
      <c r="C151" s="9">
        <v>31</v>
      </c>
      <c r="D151" s="10">
        <f>'[157]Лист1'!$C$17</f>
        <v>0.45677217528890746</v>
      </c>
      <c r="E151" s="11">
        <f>'[157]Лист1'!$C$22</f>
        <v>0.0007048317685194047</v>
      </c>
      <c r="F151" s="10">
        <f>'[157]Лист1'!$C$33</f>
        <v>0.27695929954979015</v>
      </c>
      <c r="G151" s="16">
        <f>'[157]Лист1'!$C$50</f>
        <v>0.008346762372145962</v>
      </c>
      <c r="H151" s="10">
        <f>'[157]Лист1'!$C$93+'[157]Лист1'!$C$94</f>
        <v>0.9787923502296076</v>
      </c>
      <c r="I151" s="10">
        <f>'[157]Лист1'!$C$74</f>
        <v>0.030888712297464482</v>
      </c>
      <c r="J151" s="10">
        <f>'[157]Лист1'!$C$60</f>
        <v>0.06852667286506021</v>
      </c>
      <c r="K151" s="15">
        <f t="shared" si="7"/>
        <v>1.8209908043714955</v>
      </c>
      <c r="L151" s="5">
        <f>0.78/1.303</f>
        <v>0.5986185725249424</v>
      </c>
    </row>
    <row r="152" spans="1:12" s="5" customFormat="1" ht="12.75" customHeight="1">
      <c r="A152" s="8">
        <v>143</v>
      </c>
      <c r="B152" s="4" t="s">
        <v>14</v>
      </c>
      <c r="C152" s="9">
        <v>42</v>
      </c>
      <c r="D152" s="10">
        <f>'[158]Лист1'!$C$17</f>
        <v>0.2582493613374276</v>
      </c>
      <c r="E152" s="11">
        <f>'[158]Лист1'!$C$22</f>
        <v>0.00037822249104106875</v>
      </c>
      <c r="F152" s="10">
        <f>'[158]Лист1'!$C$33</f>
        <v>0.33655919343687213</v>
      </c>
      <c r="G152" s="16">
        <f>'[158]Лист1'!$C$50</f>
        <v>0.0046435574303975765</v>
      </c>
      <c r="H152" s="10">
        <f>'[158]Лист1'!$C$93+'[158]Лист1'!$C$94</f>
        <v>1.0936475232293847</v>
      </c>
      <c r="I152" s="10">
        <f>'[158]Лист1'!$C$74</f>
        <v>0.037749764321103184</v>
      </c>
      <c r="J152" s="10">
        <f>'[158]Лист1'!$C$60</f>
        <v>0.06493726111967241</v>
      </c>
      <c r="K152" s="15">
        <f t="shared" si="7"/>
        <v>1.7961648833658985</v>
      </c>
      <c r="L152" s="5">
        <f>0.78/1.393</f>
        <v>0.5599425699928212</v>
      </c>
    </row>
    <row r="153" spans="1:12" s="5" customFormat="1" ht="12.75" customHeight="1">
      <c r="A153" s="8">
        <v>144</v>
      </c>
      <c r="B153" s="4" t="s">
        <v>14</v>
      </c>
      <c r="C153" s="9" t="s">
        <v>41</v>
      </c>
      <c r="D153" s="10">
        <f>'[159]Лист1'!$C$17</f>
        <v>0.25202183602956324</v>
      </c>
      <c r="E153" s="11">
        <f>'[159]Лист1'!$C$22</f>
        <v>0.00036839101505860706</v>
      </c>
      <c r="F153" s="10">
        <f>'[159]Лист1'!$C$33</f>
        <v>0.33710906004657365</v>
      </c>
      <c r="G153" s="16">
        <f>'[159]Лист1'!$C$50</f>
        <v>0.004365045282985611</v>
      </c>
      <c r="H153" s="10">
        <f>'[159]Лист1'!$C$93+'[159]Лист1'!$C$94</f>
        <v>1.1033193291064225</v>
      </c>
      <c r="I153" s="10">
        <f>'[159]Лист1'!$C$74</f>
        <v>0.04528731084862865</v>
      </c>
      <c r="J153" s="10">
        <f>'[159]Лист1'!$C$60</f>
        <v>0.0749260428517417</v>
      </c>
      <c r="K153" s="15">
        <f t="shared" si="7"/>
        <v>1.817397015180974</v>
      </c>
      <c r="L153" s="5">
        <f>0.78/1.377</f>
        <v>0.5664488017429194</v>
      </c>
    </row>
    <row r="154" spans="1:12" s="5" customFormat="1" ht="12.75" customHeight="1">
      <c r="A154" s="8">
        <v>145</v>
      </c>
      <c r="B154" s="4" t="s">
        <v>14</v>
      </c>
      <c r="C154" s="9">
        <v>44</v>
      </c>
      <c r="D154" s="10">
        <f>'[160]Лист1'!$C$17</f>
        <v>0.2497014312587654</v>
      </c>
      <c r="E154" s="11">
        <f>'[160]Лист1'!$C$22</f>
        <v>0.00039848119099639384</v>
      </c>
      <c r="F154" s="10">
        <f>'[160]Лист1'!$C$33</f>
        <v>0.5939273971076057</v>
      </c>
      <c r="G154" s="16">
        <f>'[160]Лист1'!$C$50</f>
        <v>0.004614754981630788</v>
      </c>
      <c r="H154" s="10">
        <f>'[160]Лист1'!$C$93+'[160]Лист1'!$C$94</f>
        <v>1.1259552936996786</v>
      </c>
      <c r="I154" s="10">
        <f>'[160]Лист1'!$C$74</f>
        <v>0.03644326029087008</v>
      </c>
      <c r="J154" s="10">
        <f>'[160]Лист1'!$C$60</f>
        <v>0.07857004854024806</v>
      </c>
      <c r="K154" s="15">
        <f t="shared" si="7"/>
        <v>2.089610667069795</v>
      </c>
      <c r="L154" s="5">
        <f>0.78/1.379</f>
        <v>0.5656272661348803</v>
      </c>
    </row>
    <row r="155" spans="1:12" s="5" customFormat="1" ht="12.75" customHeight="1">
      <c r="A155" s="8">
        <v>146</v>
      </c>
      <c r="B155" s="4" t="s">
        <v>14</v>
      </c>
      <c r="C155" s="9">
        <v>48</v>
      </c>
      <c r="D155" s="10">
        <f>'[161]Лист1'!$C$17</f>
        <v>0.40974917104390973</v>
      </c>
      <c r="E155" s="11">
        <f>'[161]Лист1'!$C$22</f>
        <v>0.0006230612456390572</v>
      </c>
      <c r="F155" s="10">
        <f>'[161]Лист1'!$C$33</f>
        <v>0.2854043913993118</v>
      </c>
      <c r="G155" s="16">
        <f>'[161]Лист1'!$C$50</f>
        <v>0.00916929051296798</v>
      </c>
      <c r="H155" s="10">
        <f>'[161]Лист1'!$C$93+'[161]Лист1'!$C$94</f>
        <v>0.996403188436979</v>
      </c>
      <c r="I155" s="10">
        <f>'[161]Лист1'!$C$74</f>
        <v>0.017656189088663225</v>
      </c>
      <c r="J155" s="10">
        <f>'[161]Лист1'!$C$60</f>
        <v>0.06653897719272235</v>
      </c>
      <c r="K155" s="15">
        <f t="shared" si="7"/>
        <v>1.785544268920193</v>
      </c>
      <c r="L155" s="17">
        <f>0.78/1.3</f>
        <v>0.6</v>
      </c>
    </row>
    <row r="156" spans="1:12" s="5" customFormat="1" ht="12.75" customHeight="1">
      <c r="A156" s="8">
        <v>147</v>
      </c>
      <c r="B156" s="4" t="s">
        <v>45</v>
      </c>
      <c r="C156" s="9">
        <v>1</v>
      </c>
      <c r="D156" s="10">
        <f>'[162]Лист1'!$C$17</f>
        <v>0.2681021448383264</v>
      </c>
      <c r="E156" s="11">
        <f>'[162]Лист1'!$C$22</f>
        <v>0.00039550373854328085</v>
      </c>
      <c r="F156" s="10">
        <f>'[162]Лист1'!$C$33</f>
        <v>0.332085670313308</v>
      </c>
      <c r="G156" s="16">
        <f>'[162]Лист1'!$C$50</f>
        <v>0.010076530295798579</v>
      </c>
      <c r="H156" s="10">
        <f>'[162]Лист1'!$C$93+'[162]Лист1'!$C$94</f>
        <v>1.106308308874448</v>
      </c>
      <c r="I156" s="10">
        <f>'[162]Лист1'!$C$74</f>
        <v>0.04643456843304096</v>
      </c>
      <c r="J156" s="10">
        <f>'[162]Лист1'!$C$60</f>
        <v>0.07564386868828393</v>
      </c>
      <c r="K156" s="15">
        <f t="shared" si="7"/>
        <v>1.8390465951817492</v>
      </c>
      <c r="L156" s="5">
        <f>0.78/1.442</f>
        <v>0.5409153952843274</v>
      </c>
    </row>
    <row r="157" spans="1:12" s="5" customFormat="1" ht="12.75" customHeight="1">
      <c r="A157" s="8">
        <v>148</v>
      </c>
      <c r="B157" s="4" t="s">
        <v>46</v>
      </c>
      <c r="C157" s="9">
        <v>12</v>
      </c>
      <c r="D157" s="10">
        <f>'[163]Лист1'!$C$17</f>
        <v>0.18214001350856762</v>
      </c>
      <c r="E157" s="11">
        <f>'[163]Лист1'!$C$22</f>
        <v>0.0002665183607949048</v>
      </c>
      <c r="F157" s="10">
        <f>'[163]Лист1'!$C$33</f>
        <v>0.4087227811535522</v>
      </c>
      <c r="G157" s="16">
        <f>'[163]Лист1'!$C$50</f>
        <v>0.004424669047726629</v>
      </c>
      <c r="H157" s="10">
        <f>'[163]Лист1'!$C$93+'[163]Лист1'!$C$94</f>
        <v>1.11505395348367</v>
      </c>
      <c r="I157" s="10">
        <f>'[163]Лист1'!$C$74</f>
        <v>0.05747320898800959</v>
      </c>
      <c r="J157" s="10">
        <f>'[163]Лист1'!$C$60</f>
        <v>0.07545368586221564</v>
      </c>
      <c r="K157" s="15">
        <f t="shared" si="7"/>
        <v>1.843534830404537</v>
      </c>
      <c r="L157" s="5">
        <f>0.78/1.478</f>
        <v>0.5277401894451962</v>
      </c>
    </row>
    <row r="158" spans="1:12" s="5" customFormat="1" ht="12.75" customHeight="1">
      <c r="A158" s="8">
        <v>149</v>
      </c>
      <c r="B158" s="4" t="s">
        <v>47</v>
      </c>
      <c r="C158" s="9">
        <v>2</v>
      </c>
      <c r="D158" s="10">
        <f>'[164]Лист1'!$C$17</f>
        <v>0.317433356026771</v>
      </c>
      <c r="E158" s="11">
        <f>'[164]Лист1'!$C$22</f>
        <v>0.00046940201992336174</v>
      </c>
      <c r="F158" s="10">
        <f>'[164]Лист1'!$C$33</f>
        <v>0.29277967654709836</v>
      </c>
      <c r="G158" s="16">
        <f>'[164]Лист1'!$C$50</f>
        <v>0.004388712507738004</v>
      </c>
      <c r="H158" s="10">
        <f>'[164]Лист1'!$C$93+'[164]Лист1'!$C$94</f>
        <v>1.0644973189407783</v>
      </c>
      <c r="I158" s="10">
        <f>'[164]Лист1'!$C$74</f>
        <v>0.026862601302751</v>
      </c>
      <c r="J158" s="10">
        <f>'[164]Лист1'!$C$60</f>
        <v>0.04602226707636912</v>
      </c>
      <c r="K158" s="15">
        <f t="shared" si="7"/>
        <v>1.752453334421429</v>
      </c>
      <c r="L158" s="5">
        <f>0.78/1.382</f>
        <v>0.5643994211287989</v>
      </c>
    </row>
    <row r="159" spans="1:12" s="5" customFormat="1" ht="12.75">
      <c r="A159" s="18">
        <v>150</v>
      </c>
      <c r="B159" s="19" t="s">
        <v>17</v>
      </c>
      <c r="C159" s="20">
        <v>53</v>
      </c>
      <c r="D159" s="21">
        <f>'[165]Лист1'!$C$17</f>
        <v>0.39201677181752864</v>
      </c>
      <c r="E159" s="22">
        <f>'[165]Лист1'!$C$22</f>
        <v>0.0005794110913473808</v>
      </c>
      <c r="F159" s="21">
        <f>'[165]Лист1'!$C$33</f>
        <v>0.21979761696335096</v>
      </c>
      <c r="G159" s="23">
        <f>'[165]Лист1'!$C$50</f>
        <v>0.0044096214838081115</v>
      </c>
      <c r="H159" s="21">
        <f>'[165]Лист1'!$C$93+'[165]Лист1'!$C$94</f>
        <v>0.9880005974797453</v>
      </c>
      <c r="I159" s="21">
        <f>'[165]Лист1'!$C$74</f>
        <v>0.019560902062320758</v>
      </c>
      <c r="J159" s="21">
        <f>'[165]Лист1'!$C$60</f>
        <v>0.07079113912274336</v>
      </c>
      <c r="K159" s="15">
        <f t="shared" si="7"/>
        <v>1.6951560600208446</v>
      </c>
      <c r="L159" s="5">
        <f>0.78/1.185</f>
        <v>0.6582278481012658</v>
      </c>
    </row>
    <row r="160" spans="1:12" s="5" customFormat="1" ht="12.75">
      <c r="A160" s="8">
        <v>151</v>
      </c>
      <c r="B160" s="4" t="s">
        <v>48</v>
      </c>
      <c r="C160" s="9" t="s">
        <v>49</v>
      </c>
      <c r="D160" s="10">
        <f>'[166]Лист1'!$C$17</f>
        <v>0.30627068425566145</v>
      </c>
      <c r="E160" s="11">
        <f>'[166]Лист1'!$C$22</f>
        <v>0.00045197140764162007</v>
      </c>
      <c r="F160" s="10">
        <f>'[166]Лист1'!$C$33</f>
        <v>0.2999315249712454</v>
      </c>
      <c r="G160" s="16">
        <f>'[166]Лист1'!$C$50</f>
        <v>0.005054051263524627</v>
      </c>
      <c r="H160" s="10">
        <f>'[166]Лист1'!$C$93+'[166]Лист1'!$C$94</f>
        <v>0.9620711752574446</v>
      </c>
      <c r="I160" s="10">
        <f>'[166]Лист1'!$C$74</f>
        <v>0.030240659008484494</v>
      </c>
      <c r="J160" s="10">
        <f>'[166]Лист1'!$C$60</f>
        <v>0.07431721684404934</v>
      </c>
      <c r="K160" s="15">
        <f t="shared" si="7"/>
        <v>1.6783372830080514</v>
      </c>
      <c r="L160" s="5">
        <f>0.78/1.448</f>
        <v>0.5386740331491713</v>
      </c>
    </row>
    <row r="161" spans="1:12" s="5" customFormat="1" ht="12.75">
      <c r="A161" s="8">
        <v>152</v>
      </c>
      <c r="B161" s="4" t="s">
        <v>48</v>
      </c>
      <c r="C161" s="9">
        <v>224</v>
      </c>
      <c r="D161" s="10">
        <f>'[167]Лист1'!$C$17</f>
        <v>0.30174312467369685</v>
      </c>
      <c r="E161" s="11">
        <f>'[167]Лист1'!$C$22</f>
        <v>0.00044197448999116736</v>
      </c>
      <c r="F161" s="10">
        <f>'[167]Лист1'!$C$33</f>
        <v>0.2934948181843552</v>
      </c>
      <c r="G161" s="16">
        <f>'[167]Лист1'!$C$50</f>
        <v>0.005501220401430645</v>
      </c>
      <c r="H161" s="10">
        <f>'[167]Лист1'!$C$93+'[167]Лист1'!$C$94</f>
        <v>1.063803421198552</v>
      </c>
      <c r="I161" s="10">
        <f>'[167]Лист1'!$C$74</f>
        <v>0.02765347730457057</v>
      </c>
      <c r="J161" s="10">
        <f>'[167]Лист1'!$C$60</f>
        <v>0.07750869450437613</v>
      </c>
      <c r="K161" s="15">
        <f t="shared" si="7"/>
        <v>1.7701467307569727</v>
      </c>
      <c r="L161" s="5">
        <f>0.78/1.49</f>
        <v>0.5234899328859061</v>
      </c>
    </row>
    <row r="162" spans="1:13" s="5" customFormat="1" ht="12.75">
      <c r="A162" s="8">
        <v>153</v>
      </c>
      <c r="B162" s="4" t="s">
        <v>50</v>
      </c>
      <c r="C162" s="9" t="s">
        <v>51</v>
      </c>
      <c r="D162" s="10">
        <f>'[44]Лист1'!$C$17</f>
        <v>0.24947497491299148</v>
      </c>
      <c r="E162" s="11">
        <f>'[44]Лист1'!$C$22</f>
        <v>0.0010212291418957012</v>
      </c>
      <c r="F162" s="10">
        <f>'[44]Лист1'!$C$33</f>
        <v>0.29990533720155327</v>
      </c>
      <c r="G162" s="16">
        <f>'[44]Лист1'!$C$50</f>
        <v>0.005845322294054768</v>
      </c>
      <c r="H162" s="10">
        <f>'[44]Лист1'!$C$93</f>
        <v>1.0158169483761628</v>
      </c>
      <c r="I162" s="10">
        <f>'[44]Лист1'!$C$74</f>
        <v>0.05892446483398296</v>
      </c>
      <c r="J162" s="10">
        <f>'[44]Лист1'!$C$60</f>
        <v>0.08818507821668442</v>
      </c>
      <c r="K162" s="15">
        <f t="shared" si="7"/>
        <v>1.7191733549773254</v>
      </c>
      <c r="L162" s="5">
        <f>0.8/K162%</f>
        <v>46.53399249609423</v>
      </c>
      <c r="M162" s="14">
        <v>59.7327</v>
      </c>
    </row>
    <row r="163" spans="1:13" s="5" customFormat="1" ht="12.75">
      <c r="A163" s="50">
        <v>154</v>
      </c>
      <c r="B163" s="48" t="s">
        <v>50</v>
      </c>
      <c r="C163" s="50" t="s">
        <v>52</v>
      </c>
      <c r="D163" s="10">
        <f>'[45]Лист1'!$C$17</f>
        <v>0.36285706278815316</v>
      </c>
      <c r="E163" s="11">
        <f>'[45]Лист1'!$C$22</f>
        <v>0.0015658001772103928</v>
      </c>
      <c r="F163" s="10">
        <f>'[45]Лист1'!$C$33</f>
        <v>0.3221776440090119</v>
      </c>
      <c r="G163" s="16">
        <f>'[45]Лист1'!$C$50</f>
        <v>0.006274430071110092</v>
      </c>
      <c r="H163" s="10">
        <f>'[45]Лист1'!$C$93</f>
        <v>1.0432125147437958</v>
      </c>
      <c r="I163" s="10">
        <f>'[45]Лист1'!$C$74</f>
        <v>0.06877297400472912</v>
      </c>
      <c r="J163" s="10">
        <f>'[45]Лист1'!$C$60</f>
        <v>0.09349471867774038</v>
      </c>
      <c r="K163" s="15">
        <f t="shared" si="7"/>
        <v>1.898355144471751</v>
      </c>
      <c r="L163" s="5">
        <f>0.96/K163%</f>
        <v>50.57009500017111</v>
      </c>
      <c r="M163" s="14">
        <v>59.3949</v>
      </c>
    </row>
    <row r="164" spans="1:13" s="5" customFormat="1" ht="0.75" customHeight="1">
      <c r="A164" s="51"/>
      <c r="B164" s="49"/>
      <c r="C164" s="51"/>
      <c r="D164" s="10"/>
      <c r="E164" s="11"/>
      <c r="F164" s="10"/>
      <c r="G164" s="16"/>
      <c r="H164" s="10"/>
      <c r="I164" s="10"/>
      <c r="J164" s="10"/>
      <c r="K164" s="15">
        <f t="shared" si="7"/>
        <v>0</v>
      </c>
      <c r="L164" s="5" t="e">
        <f>0.885/K164%</f>
        <v>#DIV/0!</v>
      </c>
      <c r="M164" s="14">
        <v>54.7547</v>
      </c>
    </row>
    <row r="165" spans="1:13" s="5" customFormat="1" ht="12.75">
      <c r="A165" s="50">
        <v>155</v>
      </c>
      <c r="B165" s="48" t="s">
        <v>50</v>
      </c>
      <c r="C165" s="50" t="s">
        <v>53</v>
      </c>
      <c r="D165" s="10">
        <f>'[46]Лист1'!$C$17</f>
        <v>0.3687386698649829</v>
      </c>
      <c r="E165" s="11">
        <f>'[46]Лист1'!$C$22</f>
        <v>0.001593649598824972</v>
      </c>
      <c r="F165" s="10">
        <f>'[46]Лист1'!$C$33</f>
        <v>0.32067821994235296</v>
      </c>
      <c r="G165" s="16">
        <f>'[46]Лист1'!$C$50</f>
        <v>0.006245078702145472</v>
      </c>
      <c r="H165" s="10">
        <f>'[46]Лист1'!$C$93</f>
        <v>1.0409189129758731</v>
      </c>
      <c r="I165" s="10">
        <f>'[46]Лист1'!$C$74</f>
        <v>0.06855789693958349</v>
      </c>
      <c r="J165" s="10">
        <f>'[46]Лист1'!$C$60</f>
        <v>0.09327702814936771</v>
      </c>
      <c r="K165" s="15">
        <f t="shared" si="7"/>
        <v>1.9000094561731307</v>
      </c>
      <c r="L165" s="5">
        <f>0.96/K165%</f>
        <v>50.52606432462533</v>
      </c>
      <c r="M165" s="14">
        <v>58.9934</v>
      </c>
    </row>
    <row r="166" spans="1:13" s="5" customFormat="1" ht="0.75" customHeight="1">
      <c r="A166" s="51"/>
      <c r="B166" s="49"/>
      <c r="C166" s="51"/>
      <c r="D166" s="10"/>
      <c r="E166" s="11"/>
      <c r="F166" s="10"/>
      <c r="G166" s="16"/>
      <c r="H166" s="10"/>
      <c r="I166" s="10"/>
      <c r="J166" s="10"/>
      <c r="K166" s="15">
        <f t="shared" si="7"/>
        <v>0</v>
      </c>
      <c r="L166" s="5" t="e">
        <f>0.885/K166%</f>
        <v>#DIV/0!</v>
      </c>
      <c r="M166" s="14">
        <v>54.3846</v>
      </c>
    </row>
    <row r="167" spans="1:13" s="5" customFormat="1" ht="12.75">
      <c r="A167" s="26">
        <v>156</v>
      </c>
      <c r="B167" s="27" t="s">
        <v>33</v>
      </c>
      <c r="C167" s="26" t="s">
        <v>54</v>
      </c>
      <c r="D167" s="10">
        <f>'[47]Лист1'!$C$17</f>
        <v>0.5657677027717654</v>
      </c>
      <c r="E167" s="11">
        <f>'[47]Лист1'!$C$22</f>
        <v>0.0026084493840311173</v>
      </c>
      <c r="F167" s="10">
        <f>'[47]Лист1'!$C$33</f>
        <v>0.3246474685225502</v>
      </c>
      <c r="G167" s="16">
        <f>'[47]Лист1'!$C$50</f>
        <v>0.006112329248969375</v>
      </c>
      <c r="H167" s="10">
        <f>'[47]Лист1'!$C$93</f>
        <v>1.0440543253337795</v>
      </c>
      <c r="I167" s="10">
        <f>'[47]Лист1'!$C$74</f>
        <v>0.07024700107415949</v>
      </c>
      <c r="J167" s="10">
        <f>'[47]Лист1'!$C$60</f>
        <v>0.0962301983574778</v>
      </c>
      <c r="K167" s="15">
        <f t="shared" si="7"/>
        <v>2.109667474692733</v>
      </c>
      <c r="L167" s="5">
        <f>0.96/K167%</f>
        <v>45.50480165789261</v>
      </c>
      <c r="M167" s="14">
        <v>53.8056</v>
      </c>
    </row>
    <row r="168" spans="1:13" s="5" customFormat="1" ht="12.75">
      <c r="A168" s="26">
        <v>157</v>
      </c>
      <c r="B168" s="27" t="s">
        <v>33</v>
      </c>
      <c r="C168" s="26" t="s">
        <v>59</v>
      </c>
      <c r="D168" s="10">
        <f>'[48]Лист1'!$C$17</f>
        <v>0.38146637521467924</v>
      </c>
      <c r="E168" s="11">
        <f>'[48]Лист1'!$C$22</f>
        <v>0.0018295733136749477</v>
      </c>
      <c r="F168" s="10">
        <f>'[48]Лист1'!$C$33</f>
        <v>0.31310508078664956</v>
      </c>
      <c r="G168" s="16">
        <f>'[48]Лист1'!$C$50</f>
        <v>0.006530251277857319</v>
      </c>
      <c r="H168" s="10">
        <f>'[48]Лист1'!$C$93</f>
        <v>1.3527287199022118</v>
      </c>
      <c r="I168" s="10">
        <f>'[48]Лист1'!$C$74</f>
        <v>0.06988125621184833</v>
      </c>
      <c r="J168" s="10">
        <f>'[48]Лист1'!$C$60</f>
        <v>0.09549663521275016</v>
      </c>
      <c r="K168" s="15">
        <f t="shared" si="7"/>
        <v>2.2210378919196714</v>
      </c>
      <c r="M168" s="14"/>
    </row>
    <row r="169" spans="1:13" s="5" customFormat="1" ht="12.75">
      <c r="A169" s="8">
        <v>158</v>
      </c>
      <c r="B169" s="25" t="s">
        <v>33</v>
      </c>
      <c r="C169" s="8" t="s">
        <v>52</v>
      </c>
      <c r="D169" s="10">
        <f>'[49]Лист1'!$C$17</f>
        <v>0.4097070512701809</v>
      </c>
      <c r="E169" s="11">
        <f>'[49]Лист1'!$C$22</f>
        <v>0.001809352578729404</v>
      </c>
      <c r="F169" s="10">
        <f>'[49]Лист1'!$C$33</f>
        <v>0.34145486119076907</v>
      </c>
      <c r="G169" s="16">
        <f>'[49]Лист1'!$C$50</f>
        <v>0.00713123286988761</v>
      </c>
      <c r="H169" s="10">
        <f>'[49]Лист1'!$C$93</f>
        <v>1.0637813536032088</v>
      </c>
      <c r="I169" s="10">
        <f>'[49]Лист1'!$C$74</f>
        <v>0.06967772208924015</v>
      </c>
      <c r="J169" s="10">
        <f>'[49]Лист1'!$C$60</f>
        <v>0.09775033338035245</v>
      </c>
      <c r="K169" s="15">
        <f t="shared" si="7"/>
        <v>1.9913119069823684</v>
      </c>
      <c r="L169" s="5">
        <f>0.96/K169%</f>
        <v>48.20942397993204</v>
      </c>
      <c r="M169" s="14">
        <v>56.8451</v>
      </c>
    </row>
    <row r="170" spans="1:13" s="5" customFormat="1" ht="12.75" customHeight="1">
      <c r="A170" s="8">
        <v>159</v>
      </c>
      <c r="B170" s="4" t="s">
        <v>33</v>
      </c>
      <c r="C170" s="9" t="s">
        <v>55</v>
      </c>
      <c r="D170" s="10">
        <f>'[50]Лист1'!$C$17</f>
        <v>0.2956148594592025</v>
      </c>
      <c r="E170" s="11">
        <f>'[50]Лист1'!$C$22</f>
        <v>0.0012379410119702098</v>
      </c>
      <c r="F170" s="10">
        <f>'[50]Лист1'!$C$33</f>
        <v>0.31009061160612167</v>
      </c>
      <c r="G170" s="16">
        <f>'[50]Лист1'!$C$50</f>
        <v>0.005739707473481647</v>
      </c>
      <c r="H170" s="10">
        <f>'[50]Лист1'!$C$93</f>
        <v>1.024765860066359</v>
      </c>
      <c r="I170" s="10">
        <f>'[50]Лист1'!$C$74</f>
        <v>0.06425872224494894</v>
      </c>
      <c r="J170" s="10">
        <f>'[50]Лист1'!$C$60</f>
        <v>0.09049922055845554</v>
      </c>
      <c r="K170" s="15">
        <f t="shared" si="7"/>
        <v>1.7922069224205397</v>
      </c>
      <c r="L170" s="5">
        <f aca="true" t="shared" si="9" ref="L170:L175">0.8/K170%</f>
        <v>44.63770282281506</v>
      </c>
      <c r="M170" s="14">
        <v>57.4218</v>
      </c>
    </row>
    <row r="171" spans="1:13" s="5" customFormat="1" ht="12.75" customHeight="1">
      <c r="A171" s="8">
        <v>160</v>
      </c>
      <c r="B171" s="4" t="s">
        <v>33</v>
      </c>
      <c r="C171" s="9">
        <v>37</v>
      </c>
      <c r="D171" s="10">
        <f>'[51]Лист1'!$C$17</f>
        <v>0.3732739072730617</v>
      </c>
      <c r="E171" s="11">
        <f>'[51]Лист1'!$C$22</f>
        <v>0.0016163086530864713</v>
      </c>
      <c r="F171" s="10">
        <f>'[51]Лист1'!$C$33</f>
        <v>0.32024257430052777</v>
      </c>
      <c r="G171" s="16">
        <f>'[51]Лист1'!$C$50</f>
        <v>0.005044563901284559</v>
      </c>
      <c r="H171" s="10">
        <f>'[51]Лист1'!$C$93</f>
        <v>1.012057720247697</v>
      </c>
      <c r="I171" s="10">
        <f>'[51]Лист1'!$C$74</f>
        <v>0.08591452197242672</v>
      </c>
      <c r="J171" s="10">
        <f>'[51]Лист1'!$C$60</f>
        <v>0.09325906608093863</v>
      </c>
      <c r="K171" s="15">
        <f t="shared" si="7"/>
        <v>1.891408662429023</v>
      </c>
      <c r="L171" s="5">
        <f t="shared" si="9"/>
        <v>42.29651771672695</v>
      </c>
      <c r="M171" s="14">
        <v>54.5182</v>
      </c>
    </row>
    <row r="172" spans="1:13" s="5" customFormat="1" ht="12.75" customHeight="1">
      <c r="A172" s="8">
        <v>161</v>
      </c>
      <c r="B172" s="4" t="s">
        <v>33</v>
      </c>
      <c r="C172" s="9">
        <v>48</v>
      </c>
      <c r="D172" s="10">
        <f>'[52]Лист1'!$C$17</f>
        <v>0.3793972740428409</v>
      </c>
      <c r="E172" s="11">
        <f>'[52]Лист1'!$C$22</f>
        <v>0.0016475341936722284</v>
      </c>
      <c r="F172" s="10">
        <f>'[52]Лист1'!$C$33</f>
        <v>0.32116670682428367</v>
      </c>
      <c r="G172" s="16">
        <f>'[52]Лист1'!$C$50</f>
        <v>0.006052607521892773</v>
      </c>
      <c r="H172" s="10">
        <f>'[52]Лист1'!$C$93</f>
        <v>1.0380021195411189</v>
      </c>
      <c r="I172" s="10">
        <f>'[52]Лист1'!$C$74</f>
        <v>0.08640665109360003</v>
      </c>
      <c r="J172" s="10">
        <f>'[52]Лист1'!$C$60</f>
        <v>0.09351480988312283</v>
      </c>
      <c r="K172" s="15">
        <f t="shared" si="7"/>
        <v>1.9261877031005314</v>
      </c>
      <c r="L172" s="5">
        <f t="shared" si="9"/>
        <v>41.53281628328652</v>
      </c>
      <c r="M172" s="14">
        <v>53.5655</v>
      </c>
    </row>
    <row r="173" spans="1:13" s="5" customFormat="1" ht="12.75" customHeight="1">
      <c r="A173" s="8">
        <v>162</v>
      </c>
      <c r="B173" s="4" t="s">
        <v>33</v>
      </c>
      <c r="C173" s="9">
        <v>50</v>
      </c>
      <c r="D173" s="10">
        <f>'[53]Лист1'!$C$17</f>
        <v>0.36196763096041706</v>
      </c>
      <c r="E173" s="11">
        <f>'[53]Лист1'!$C$22</f>
        <v>0.001563520759214982</v>
      </c>
      <c r="F173" s="10">
        <f>'[53]Лист1'!$C$33</f>
        <v>0.3236549476064033</v>
      </c>
      <c r="G173" s="16">
        <f>'[53]Лист1'!$C$50</f>
        <v>0.005991449861562046</v>
      </c>
      <c r="H173" s="10">
        <f>'[53]Лист1'!$C$93</f>
        <v>1.0414506137606667</v>
      </c>
      <c r="I173" s="10">
        <f>'[53]Лист1'!$C$74</f>
        <v>0.08662022408360617</v>
      </c>
      <c r="J173" s="10">
        <f>'[53]Лист1'!$C$60</f>
        <v>0.09378892487028055</v>
      </c>
      <c r="K173" s="15">
        <f t="shared" si="7"/>
        <v>1.9150373119021509</v>
      </c>
      <c r="L173" s="5">
        <f t="shared" si="9"/>
        <v>41.77464298099671</v>
      </c>
      <c r="M173" s="14">
        <v>53.8938</v>
      </c>
    </row>
    <row r="174" spans="1:13" s="5" customFormat="1" ht="12.75" customHeight="1">
      <c r="A174" s="8">
        <v>163</v>
      </c>
      <c r="B174" s="4" t="s">
        <v>33</v>
      </c>
      <c r="C174" s="9">
        <v>52</v>
      </c>
      <c r="D174" s="10">
        <f>'[54]Лист1'!$C$17</f>
        <v>0.3231913946846247</v>
      </c>
      <c r="E174" s="11">
        <f>'[54]Лист1'!$C$22</f>
        <v>0.0013555267311487007</v>
      </c>
      <c r="F174" s="10">
        <f>'[54]Лист1'!$C$33</f>
        <v>0.28487385162294154</v>
      </c>
      <c r="G174" s="16">
        <f>'[54]Лист1'!$C$50</f>
        <v>0.006031374925428745</v>
      </c>
      <c r="H174" s="10">
        <f>'[54]Лист1'!$C$93</f>
        <v>1.00960989565523</v>
      </c>
      <c r="I174" s="10">
        <f>'[54]Лист1'!$C$74</f>
        <v>0.07166533751612982</v>
      </c>
      <c r="J174" s="10">
        <f>'[54]Лист1'!$C$60</f>
        <v>0.08618640808648277</v>
      </c>
      <c r="K174" s="15">
        <f t="shared" si="7"/>
        <v>1.7829137892219864</v>
      </c>
      <c r="L174" s="5">
        <f t="shared" si="9"/>
        <v>44.870369214492285</v>
      </c>
      <c r="M174" s="14">
        <v>57.6203</v>
      </c>
    </row>
    <row r="175" spans="1:13" s="5" customFormat="1" ht="12.75" customHeight="1">
      <c r="A175" s="8">
        <v>164</v>
      </c>
      <c r="B175" s="4" t="s">
        <v>56</v>
      </c>
      <c r="C175" s="9">
        <v>9</v>
      </c>
      <c r="D175" s="10">
        <f>'[55]Лист1'!$C$17</f>
        <v>0.34917341060730817</v>
      </c>
      <c r="E175" s="11">
        <f>'[55]Лист1'!$C$22</f>
        <v>0.0015141633029997772</v>
      </c>
      <c r="F175" s="10">
        <f>'[55]Лист1'!$C$33</f>
        <v>0.3500252150304797</v>
      </c>
      <c r="G175" s="16">
        <f>'[55]Лист1'!$C$50</f>
        <v>0.006094227395452134</v>
      </c>
      <c r="H175" s="10">
        <f>'[55]Лист1'!$C$93</f>
        <v>1.0500829679393533</v>
      </c>
      <c r="I175" s="10">
        <f>'[55]Лист1'!$C$74</f>
        <v>0.06977189398285856</v>
      </c>
      <c r="J175" s="10">
        <f>'[55]Лист1'!$C$60</f>
        <v>0.09862120400374995</v>
      </c>
      <c r="K175" s="15">
        <f t="shared" si="7"/>
        <v>1.9252830822622016</v>
      </c>
      <c r="L175" s="5">
        <f t="shared" si="9"/>
        <v>41.55233105045532</v>
      </c>
      <c r="M175" s="14">
        <v>53.6769</v>
      </c>
    </row>
    <row r="176" spans="1:13" s="5" customFormat="1" ht="12.75" customHeight="1">
      <c r="A176" s="8">
        <v>165</v>
      </c>
      <c r="B176" s="4" t="s">
        <v>35</v>
      </c>
      <c r="C176" s="9" t="s">
        <v>60</v>
      </c>
      <c r="D176" s="10">
        <f>'[56]Лист1'!$C$17</f>
        <v>0.4006702965645231</v>
      </c>
      <c r="E176" s="11">
        <f>'[56]Лист1'!$C$22</f>
        <v>0.0017521738946884547</v>
      </c>
      <c r="F176" s="10">
        <f>'[56]Лист1'!$C$33</f>
        <v>0.32000232537541157</v>
      </c>
      <c r="G176" s="16">
        <f>'[56]Лист1'!$C$50</f>
        <v>0.006092309809771082</v>
      </c>
      <c r="H176" s="10">
        <f>'[56]Лист1'!$C$93</f>
        <v>1.0336649114698302</v>
      </c>
      <c r="I176" s="10">
        <f>'[56]Лист1'!$C$74</f>
        <v>0.08669300893875083</v>
      </c>
      <c r="J176" s="10">
        <f>'[56]Лист1'!$C$60</f>
        <v>0.09353127825728383</v>
      </c>
      <c r="K176" s="15">
        <f t="shared" si="7"/>
        <v>1.9424063043102593</v>
      </c>
      <c r="M176" s="14"/>
    </row>
    <row r="177" spans="1:13" s="5" customFormat="1" ht="12.75" customHeight="1">
      <c r="A177" s="8">
        <v>166</v>
      </c>
      <c r="B177" s="4" t="s">
        <v>36</v>
      </c>
      <c r="C177" s="9">
        <v>4</v>
      </c>
      <c r="D177" s="10">
        <f>'[57]Лист1'!$C$17</f>
        <v>0.3786660745786784</v>
      </c>
      <c r="E177" s="11">
        <f>'[57]Лист1'!$C$22</f>
        <v>0.0016513276869997032</v>
      </c>
      <c r="F177" s="10">
        <f>'[57]Лист1'!$C$33</f>
        <v>0.335473439136746</v>
      </c>
      <c r="G177" s="16">
        <f>'[57]Лист1'!$C$50</f>
        <v>0.005864549770437385</v>
      </c>
      <c r="H177" s="10">
        <f>'[57]Лист1'!$C$93</f>
        <v>1.0325564715399818</v>
      </c>
      <c r="I177" s="10">
        <f>'[57]Лист1'!$C$74</f>
        <v>0.07845181381151324</v>
      </c>
      <c r="J177" s="10">
        <f>'[57]Лист1'!$C$60</f>
        <v>0.09621835624075041</v>
      </c>
      <c r="K177" s="15">
        <f t="shared" si="7"/>
        <v>1.928882032765107</v>
      </c>
      <c r="L177" s="5">
        <f>0.8/K177%</f>
        <v>41.47480179765983</v>
      </c>
      <c r="M177" s="14">
        <v>53.5045</v>
      </c>
    </row>
    <row r="178" spans="1:13" s="5" customFormat="1" ht="12.75" customHeight="1">
      <c r="A178" s="26">
        <v>167</v>
      </c>
      <c r="B178" s="28" t="s">
        <v>33</v>
      </c>
      <c r="C178" s="29" t="s">
        <v>61</v>
      </c>
      <c r="D178" s="30">
        <f>'[58]Лист1'!$C$17</f>
        <v>0.3557312609018615</v>
      </c>
      <c r="E178" s="31">
        <f>'[58]Лист1'!$C$22</f>
        <v>0.0016142818529685029</v>
      </c>
      <c r="F178" s="30">
        <f>'[58]Лист1'!$C$33</f>
        <v>0.1160572546878921</v>
      </c>
      <c r="G178" s="32">
        <f>'[58]Лист1'!$C$50</f>
        <v>0.005105697300740994</v>
      </c>
      <c r="H178" s="30">
        <f>'[58]Лист1'!$C$93</f>
        <v>1.219237422081046</v>
      </c>
      <c r="I178" s="30">
        <f>'[58]Лист1'!$C$74</f>
        <v>0.07784830793987603</v>
      </c>
      <c r="J178" s="30">
        <f>'[58]Лист1'!$C$60</f>
        <v>0.04238611614491951</v>
      </c>
      <c r="K178" s="33">
        <f t="shared" si="7"/>
        <v>1.8179803409093047</v>
      </c>
      <c r="L178" s="5">
        <f>0.8/K178%</f>
        <v>44.004876290348754</v>
      </c>
      <c r="M178" s="14">
        <v>53.5045</v>
      </c>
    </row>
    <row r="179" spans="1:69" s="35" customFormat="1" ht="33" customHeight="1">
      <c r="A179" s="34"/>
      <c r="B179" s="54" t="s">
        <v>65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3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</row>
    <row r="180" spans="1:3" s="5" customFormat="1" ht="12.75">
      <c r="A180" s="24"/>
      <c r="B180" s="2"/>
      <c r="C180" s="2"/>
    </row>
    <row r="181" spans="1:4" s="5" customFormat="1" ht="12.75">
      <c r="A181" s="24"/>
      <c r="C181" s="2"/>
      <c r="D181" s="2"/>
    </row>
    <row r="183" ht="15">
      <c r="B183" t="s">
        <v>57</v>
      </c>
    </row>
    <row r="185" ht="15">
      <c r="B185" t="s">
        <v>58</v>
      </c>
    </row>
    <row r="187" ht="15">
      <c r="B187" t="s">
        <v>62</v>
      </c>
    </row>
  </sheetData>
  <sheetProtection/>
  <mergeCells count="30">
    <mergeCell ref="B179:M179"/>
    <mergeCell ref="A111:A112"/>
    <mergeCell ref="B111:B112"/>
    <mergeCell ref="C111:C112"/>
    <mergeCell ref="A123:A124"/>
    <mergeCell ref="B123:B124"/>
    <mergeCell ref="C123:C124"/>
    <mergeCell ref="A165:A166"/>
    <mergeCell ref="A125:A126"/>
    <mergeCell ref="B125:B126"/>
    <mergeCell ref="C125:C126"/>
    <mergeCell ref="A163:A164"/>
    <mergeCell ref="B163:B164"/>
    <mergeCell ref="C163:C164"/>
    <mergeCell ref="K3:K4"/>
    <mergeCell ref="B4:B5"/>
    <mergeCell ref="E3:E4"/>
    <mergeCell ref="F3:F4"/>
    <mergeCell ref="B165:B166"/>
    <mergeCell ref="C165:C166"/>
    <mergeCell ref="C4:C5"/>
    <mergeCell ref="G3:G4"/>
    <mergeCell ref="H3:H4"/>
    <mergeCell ref="I3:I4"/>
    <mergeCell ref="J3:J4"/>
    <mergeCell ref="A1:K1"/>
    <mergeCell ref="A2:K2"/>
    <mergeCell ref="A3:A5"/>
    <mergeCell ref="B3:C3"/>
    <mergeCell ref="D3:D4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2015-06-02T10:15:30Z</cp:lastPrinted>
  <dcterms:created xsi:type="dcterms:W3CDTF">2012-05-29T05:51:08Z</dcterms:created>
  <dcterms:modified xsi:type="dcterms:W3CDTF">2015-06-02T10:15:38Z</dcterms:modified>
  <cp:category/>
  <cp:version/>
  <cp:contentType/>
  <cp:contentStatus/>
</cp:coreProperties>
</file>