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tabRatio="601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<sst xmlns="http://schemas.openxmlformats.org/spreadsheetml/2006/main" count="130" uniqueCount="58">
  <si>
    <t>споживачі</t>
  </si>
  <si>
    <t>С П О Ж И В А Ч І</t>
  </si>
  <si>
    <t>Складові тарифу</t>
  </si>
  <si>
    <t>Внески на загальнообов'язкове держ.страхув.</t>
  </si>
  <si>
    <t>Амортизація</t>
  </si>
  <si>
    <t>Затрати на роботу транспорту у т.ч.</t>
  </si>
  <si>
    <t>Витрати на паливо</t>
  </si>
  <si>
    <t>Використання інших матеріалів)</t>
  </si>
  <si>
    <t>Загальновиробничі та адміністративні витрати</t>
  </si>
  <si>
    <t>Податки</t>
  </si>
  <si>
    <t>Всьго витрат</t>
  </si>
  <si>
    <t>Рентабельність</t>
  </si>
  <si>
    <t>Всьго витрат з рентабельністю</t>
  </si>
  <si>
    <t>ПДВ 20%</t>
  </si>
  <si>
    <t>Тариф на вивіз ТПВ</t>
  </si>
  <si>
    <t>на 1 люд/.в міс.</t>
  </si>
  <si>
    <t>Періодичність послуги.</t>
  </si>
  <si>
    <t xml:space="preserve">Послуга надається згідно замовлень. </t>
  </si>
  <si>
    <t>Періодичність:</t>
  </si>
  <si>
    <t>Для державного сектору</t>
  </si>
  <si>
    <t>для приватного сектору та інших споживачів вивіз надається згідго з договорами замовника</t>
  </si>
  <si>
    <t>побутових відходів</t>
  </si>
  <si>
    <t xml:space="preserve">Згідно графіка  з дотриманням стандартів,нормативів,норм і правил надання послуг з вивезення </t>
  </si>
  <si>
    <t>Щодня</t>
  </si>
  <si>
    <t>для приватного сектору та інших споживачів захоронення надається згідго з договорами замовника</t>
  </si>
  <si>
    <t>СПОЖИВАЧІ</t>
  </si>
  <si>
    <t>Директор ЛКАТП 032806</t>
  </si>
  <si>
    <t>Ю.В.Басюк</t>
  </si>
  <si>
    <t>Економіст</t>
  </si>
  <si>
    <t>Ремонт і ТО</t>
  </si>
  <si>
    <t>Використання матеріалів (шини)</t>
  </si>
  <si>
    <t>Н.М.Кваша</t>
  </si>
  <si>
    <t>Зарплата</t>
  </si>
  <si>
    <t>СТРУКТУРА</t>
  </si>
  <si>
    <t>що надаються Лисичанським КАТП 032806</t>
  </si>
  <si>
    <t>держсектор</t>
  </si>
  <si>
    <t>Приватний</t>
  </si>
  <si>
    <t>Таблиця 4</t>
  </si>
  <si>
    <t>сектор                 1 м.куб.</t>
  </si>
  <si>
    <t>II групи                     1 м.куб.</t>
  </si>
  <si>
    <t>III групи                     1 м.куб.</t>
  </si>
  <si>
    <t xml:space="preserve">                                                                     </t>
  </si>
  <si>
    <t xml:space="preserve"> що надаються Лисичанським КАТП 032806</t>
  </si>
  <si>
    <t>сектор             1 м.куб.</t>
  </si>
  <si>
    <t>II групи          1 м.куб.</t>
  </si>
  <si>
    <t>III групи           1 м.куб.</t>
  </si>
  <si>
    <t>сектор                1 м.куб.</t>
  </si>
  <si>
    <t>II групи                 1 м.куб.</t>
  </si>
  <si>
    <t>Таблиця 1</t>
  </si>
  <si>
    <t>Таблиця 2</t>
  </si>
  <si>
    <t>Таблиця 3</t>
  </si>
  <si>
    <t xml:space="preserve"> СТРУКТУРА</t>
  </si>
  <si>
    <t>II групи              1 м.куб.</t>
  </si>
  <si>
    <t>III групи             1 м.куб.</t>
  </si>
  <si>
    <t>витрат з надання послуг на вивіз ТПВ,</t>
  </si>
  <si>
    <t>витрат  з надання послуг на захоронення ТПВ,</t>
  </si>
  <si>
    <t>витрат з надання послуг  на вивіз рідких нечистот</t>
  </si>
  <si>
    <t>витрат  з надання послуг на вивіз технічної води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</si>
</sst>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%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[$-FC19]d\ mmmm\ yyyy\ &quot;г.&quot;"/>
    <numFmt numFmtId="194" formatCode="[$€-2]\ ###,000_);[Red]\([$€-2]\ ###,0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0" fillId="0" borderId="10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183" fontId="0" fillId="0" borderId="10" xfId="0" applyNumberForma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workbookViewId="0" topLeftCell="A61">
      <selection activeCell="A103" sqref="A103"/>
    </sheetView>
  </sheetViews>
  <sheetFormatPr defaultColWidth="9.140625" defaultRowHeight="12.75"/>
  <cols>
    <col min="1" max="1" width="40.57421875" style="0" customWidth="1"/>
    <col min="2" max="2" width="14.421875" style="0" customWidth="1"/>
    <col min="3" max="3" width="13.7109375" style="0" customWidth="1"/>
    <col min="4" max="4" width="13.00390625" style="0" customWidth="1"/>
    <col min="5" max="5" width="13.57421875" style="0" customWidth="1"/>
  </cols>
  <sheetData>
    <row r="1" spans="2:5" s="21" customFormat="1" ht="15.75">
      <c r="B1" s="22" t="s">
        <v>33</v>
      </c>
      <c r="C1" s="23"/>
      <c r="D1" s="23"/>
      <c r="E1" t="s">
        <v>48</v>
      </c>
    </row>
    <row r="2" spans="2:5" s="21" customFormat="1" ht="15.75">
      <c r="B2" s="22" t="s">
        <v>54</v>
      </c>
      <c r="C2" s="23"/>
      <c r="D2" s="23"/>
      <c r="E2" s="23"/>
    </row>
    <row r="3" spans="2:5" s="21" customFormat="1" ht="15.75">
      <c r="B3" s="22" t="s">
        <v>34</v>
      </c>
      <c r="C3" s="23"/>
      <c r="D3" s="23"/>
      <c r="E3" s="23"/>
    </row>
    <row r="4" ht="6" customHeight="1"/>
    <row r="5" spans="1:5" s="17" customFormat="1" ht="12.75">
      <c r="A5" s="24" t="s">
        <v>2</v>
      </c>
      <c r="B5" s="27" t="s">
        <v>1</v>
      </c>
      <c r="C5" s="28"/>
      <c r="D5" s="28"/>
      <c r="E5" s="29"/>
    </row>
    <row r="6" spans="1:5" s="17" customFormat="1" ht="12.75">
      <c r="A6" s="25"/>
      <c r="B6" s="18" t="s">
        <v>35</v>
      </c>
      <c r="C6" s="18" t="s">
        <v>36</v>
      </c>
      <c r="D6" s="18" t="s">
        <v>0</v>
      </c>
      <c r="E6" s="18" t="s">
        <v>0</v>
      </c>
    </row>
    <row r="7" spans="1:5" s="17" customFormat="1" ht="26.25" customHeight="1">
      <c r="A7" s="26"/>
      <c r="B7" s="16" t="s">
        <v>15</v>
      </c>
      <c r="C7" s="16" t="s">
        <v>43</v>
      </c>
      <c r="D7" s="16" t="s">
        <v>44</v>
      </c>
      <c r="E7" s="16" t="s">
        <v>45</v>
      </c>
    </row>
    <row r="8" spans="1:5" ht="12.75">
      <c r="A8" s="1" t="s">
        <v>32</v>
      </c>
      <c r="B8" s="5">
        <v>2.15</v>
      </c>
      <c r="C8" s="1">
        <v>16.426</v>
      </c>
      <c r="D8" s="1">
        <v>16.426</v>
      </c>
      <c r="E8" s="1">
        <v>16.426</v>
      </c>
    </row>
    <row r="9" spans="1:5" ht="12.75">
      <c r="A9" s="1" t="s">
        <v>3</v>
      </c>
      <c r="B9" s="6">
        <v>0.7937</v>
      </c>
      <c r="C9" s="2">
        <v>6.06</v>
      </c>
      <c r="D9" s="1">
        <v>6.064</v>
      </c>
      <c r="E9" s="12">
        <v>6.064</v>
      </c>
    </row>
    <row r="10" spans="1:5" ht="12.75">
      <c r="A10" s="1" t="s">
        <v>4</v>
      </c>
      <c r="B10" s="5">
        <v>0.24</v>
      </c>
      <c r="C10" s="1">
        <v>1.958</v>
      </c>
      <c r="D10" s="1">
        <v>1.958</v>
      </c>
      <c r="E10" s="1">
        <v>1.958</v>
      </c>
    </row>
    <row r="11" spans="1:5" ht="12.75">
      <c r="A11" s="1" t="s">
        <v>5</v>
      </c>
      <c r="B11" s="1"/>
      <c r="C11" s="1"/>
      <c r="D11" s="1"/>
      <c r="E11" s="1"/>
    </row>
    <row r="12" spans="1:5" ht="12.75">
      <c r="A12" s="1" t="s">
        <v>6</v>
      </c>
      <c r="B12" s="5">
        <v>0.877</v>
      </c>
      <c r="C12" s="1">
        <v>7.16</v>
      </c>
      <c r="D12" s="1">
        <v>7.16</v>
      </c>
      <c r="E12" s="1">
        <v>7.16</v>
      </c>
    </row>
    <row r="13" spans="1:5" ht="12.75">
      <c r="A13" s="1" t="s">
        <v>29</v>
      </c>
      <c r="B13" s="5">
        <v>0.037</v>
      </c>
      <c r="C13" s="2">
        <v>0.3</v>
      </c>
      <c r="D13" s="2">
        <v>0.3</v>
      </c>
      <c r="E13" s="2">
        <v>0.3</v>
      </c>
    </row>
    <row r="14" spans="1:5" ht="12.75">
      <c r="A14" s="1" t="s">
        <v>30</v>
      </c>
      <c r="B14" s="5">
        <v>0.076</v>
      </c>
      <c r="C14" s="2">
        <v>0.62</v>
      </c>
      <c r="D14" s="2">
        <v>0.62</v>
      </c>
      <c r="E14" s="2">
        <v>0.62</v>
      </c>
    </row>
    <row r="15" spans="1:5" ht="12.75">
      <c r="A15" s="1" t="s">
        <v>7</v>
      </c>
      <c r="B15" s="2">
        <v>0.16</v>
      </c>
      <c r="C15" s="1">
        <v>1.32</v>
      </c>
      <c r="D15" s="1">
        <v>1.32</v>
      </c>
      <c r="E15" s="1">
        <v>1.32</v>
      </c>
    </row>
    <row r="16" spans="1:5" ht="12.75">
      <c r="A16" s="1" t="s">
        <v>8</v>
      </c>
      <c r="B16" s="5">
        <v>0.421</v>
      </c>
      <c r="C16" s="1">
        <v>2.686</v>
      </c>
      <c r="D16" s="1">
        <v>2.686</v>
      </c>
      <c r="E16" s="1">
        <v>2.686</v>
      </c>
    </row>
    <row r="17" spans="1:5" ht="12.75">
      <c r="A17" s="1" t="s">
        <v>9</v>
      </c>
      <c r="B17" s="6">
        <v>0.0047</v>
      </c>
      <c r="C17" s="1">
        <v>0.038</v>
      </c>
      <c r="D17" s="1">
        <v>0.038</v>
      </c>
      <c r="E17" s="1">
        <v>0.038</v>
      </c>
    </row>
    <row r="18" spans="1:5" ht="12.75">
      <c r="A18" s="1" t="s">
        <v>10</v>
      </c>
      <c r="B18" s="6">
        <f>SUM(B8:B17)</f>
        <v>4.7594</v>
      </c>
      <c r="C18" s="2">
        <f>SUM(C8:C17)</f>
        <v>36.57</v>
      </c>
      <c r="D18" s="2">
        <f>SUM(D8:D17)</f>
        <v>36.57</v>
      </c>
      <c r="E18" s="2">
        <f>SUM(E8:E17)</f>
        <v>36.57</v>
      </c>
    </row>
    <row r="19" spans="1:5" ht="12.75">
      <c r="A19" s="1" t="s">
        <v>11</v>
      </c>
      <c r="B19" s="6">
        <f>B18*10%</f>
        <v>0.4759</v>
      </c>
      <c r="C19" s="1">
        <v>-15.3</v>
      </c>
      <c r="D19" s="2">
        <f>D18*14.85%</f>
        <v>5.43</v>
      </c>
      <c r="E19" s="2">
        <f>E18*29.61%</f>
        <v>10.83</v>
      </c>
    </row>
    <row r="20" spans="1:5" ht="12.75">
      <c r="A20" s="1" t="s">
        <v>12</v>
      </c>
      <c r="B20" s="2">
        <v>5.23</v>
      </c>
      <c r="C20" s="1">
        <f>C18+C19</f>
        <v>21.27</v>
      </c>
      <c r="D20" s="2">
        <f>D18+D19</f>
        <v>42</v>
      </c>
      <c r="E20" s="2">
        <f>E18+E19</f>
        <v>47.4</v>
      </c>
    </row>
    <row r="21" spans="1:5" ht="12.75">
      <c r="A21" s="1" t="s">
        <v>13</v>
      </c>
      <c r="B21" s="1">
        <f>B20*20%</f>
        <v>1.046</v>
      </c>
      <c r="C21" s="2">
        <f>C20*20%</f>
        <v>4.25</v>
      </c>
      <c r="D21" s="2">
        <f>D20*20%</f>
        <v>8.4</v>
      </c>
      <c r="E21" s="1">
        <f>E20*20%</f>
        <v>9.48</v>
      </c>
    </row>
    <row r="22" spans="1:5" ht="12.75">
      <c r="A22" s="1" t="s">
        <v>14</v>
      </c>
      <c r="B22" s="2">
        <f>B20+B21</f>
        <v>6.28</v>
      </c>
      <c r="C22" s="2">
        <f>C20+C21</f>
        <v>25.52</v>
      </c>
      <c r="D22" s="2">
        <f>D20+D21</f>
        <v>50.4</v>
      </c>
      <c r="E22" s="2">
        <f>E20+E21</f>
        <v>56.88</v>
      </c>
    </row>
    <row r="23" ht="7.5" customHeight="1"/>
    <row r="24" ht="12.75">
      <c r="A24" t="s">
        <v>18</v>
      </c>
    </row>
    <row r="25" ht="12.75">
      <c r="A25" t="s">
        <v>19</v>
      </c>
    </row>
    <row r="26" ht="12.75">
      <c r="A26" t="s">
        <v>22</v>
      </c>
    </row>
    <row r="27" ht="12.75">
      <c r="A27" t="s">
        <v>21</v>
      </c>
    </row>
    <row r="28" ht="12.75">
      <c r="A28" t="s">
        <v>20</v>
      </c>
    </row>
    <row r="29" ht="12" customHeight="1"/>
    <row r="30" spans="2:5" ht="15.75">
      <c r="B30" s="19" t="s">
        <v>33</v>
      </c>
      <c r="C30" s="8"/>
      <c r="D30" s="8"/>
      <c r="E30" t="s">
        <v>49</v>
      </c>
    </row>
    <row r="31" spans="2:5" ht="15.75">
      <c r="B31" s="19" t="s">
        <v>55</v>
      </c>
      <c r="C31" s="8"/>
      <c r="D31" s="8"/>
      <c r="E31" s="8"/>
    </row>
    <row r="32" spans="2:5" ht="15.75">
      <c r="B32" s="19" t="s">
        <v>34</v>
      </c>
      <c r="C32" s="8"/>
      <c r="D32" s="8"/>
      <c r="E32" s="8"/>
    </row>
    <row r="33" ht="6.75" customHeight="1"/>
    <row r="34" spans="1:5" s="17" customFormat="1" ht="12.75">
      <c r="A34" s="24" t="s">
        <v>2</v>
      </c>
      <c r="B34" s="27" t="s">
        <v>1</v>
      </c>
      <c r="C34" s="28"/>
      <c r="D34" s="28"/>
      <c r="E34" s="28"/>
    </row>
    <row r="35" spans="1:5" s="17" customFormat="1" ht="12.75">
      <c r="A35" s="25"/>
      <c r="B35" s="18" t="s">
        <v>35</v>
      </c>
      <c r="C35" s="18" t="s">
        <v>36</v>
      </c>
      <c r="D35" s="18" t="s">
        <v>0</v>
      </c>
      <c r="E35" s="18" t="s">
        <v>0</v>
      </c>
    </row>
    <row r="36" spans="1:5" s="17" customFormat="1" ht="25.5">
      <c r="A36" s="26"/>
      <c r="B36" s="16" t="s">
        <v>15</v>
      </c>
      <c r="C36" s="16" t="s">
        <v>46</v>
      </c>
      <c r="D36" s="16" t="s">
        <v>47</v>
      </c>
      <c r="E36" s="16" t="s">
        <v>45</v>
      </c>
    </row>
    <row r="37" spans="1:5" ht="12.75">
      <c r="A37" s="1" t="s">
        <v>32</v>
      </c>
      <c r="B37" s="10">
        <v>0.455</v>
      </c>
      <c r="C37" s="1">
        <v>3.712</v>
      </c>
      <c r="D37" s="1">
        <v>3.712</v>
      </c>
      <c r="E37" s="1">
        <v>3.712</v>
      </c>
    </row>
    <row r="38" spans="1:5" ht="12.75">
      <c r="A38" s="1" t="s">
        <v>3</v>
      </c>
      <c r="B38" s="13">
        <v>0.1678</v>
      </c>
      <c r="C38" s="2">
        <v>1.37</v>
      </c>
      <c r="D38" s="1">
        <v>1.37</v>
      </c>
      <c r="E38" s="12">
        <v>1.37</v>
      </c>
    </row>
    <row r="39" spans="1:5" ht="12.75">
      <c r="A39" s="1" t="s">
        <v>4</v>
      </c>
      <c r="B39" s="10">
        <v>0.028</v>
      </c>
      <c r="C39" s="1">
        <v>0.229</v>
      </c>
      <c r="D39" s="1">
        <v>0.229</v>
      </c>
      <c r="E39" s="1">
        <v>0.229</v>
      </c>
    </row>
    <row r="40" spans="1:5" ht="12.75">
      <c r="A40" s="1" t="s">
        <v>5</v>
      </c>
      <c r="B40" s="4"/>
      <c r="C40" s="1"/>
      <c r="D40" s="1"/>
      <c r="E40" s="1"/>
    </row>
    <row r="41" spans="1:5" ht="12.75">
      <c r="A41" s="1" t="s">
        <v>6</v>
      </c>
      <c r="B41" s="10">
        <v>0.223</v>
      </c>
      <c r="C41" s="1">
        <v>1.82</v>
      </c>
      <c r="D41" s="1">
        <v>1.82</v>
      </c>
      <c r="E41" s="1">
        <v>1.82</v>
      </c>
    </row>
    <row r="42" spans="1:5" ht="12.75">
      <c r="A42" s="1" t="s">
        <v>29</v>
      </c>
      <c r="B42" s="10">
        <v>0.022</v>
      </c>
      <c r="C42" s="2">
        <v>0.18</v>
      </c>
      <c r="D42" s="2">
        <v>0.18</v>
      </c>
      <c r="E42" s="2">
        <v>0.18</v>
      </c>
    </row>
    <row r="43" spans="1:5" ht="12.75">
      <c r="A43" s="1" t="s">
        <v>30</v>
      </c>
      <c r="B43" s="10">
        <v>0.003</v>
      </c>
      <c r="C43" s="2">
        <v>0.03</v>
      </c>
      <c r="D43" s="2">
        <v>0.03</v>
      </c>
      <c r="E43" s="2">
        <v>0.03</v>
      </c>
    </row>
    <row r="44" spans="1:5" ht="12.75">
      <c r="A44" s="1" t="s">
        <v>7</v>
      </c>
      <c r="B44" s="10">
        <v>0.075</v>
      </c>
      <c r="C44" s="1">
        <v>0.609</v>
      </c>
      <c r="D44" s="1">
        <v>0.609</v>
      </c>
      <c r="E44" s="1">
        <v>0.609</v>
      </c>
    </row>
    <row r="45" spans="1:5" ht="12.75">
      <c r="A45" s="1" t="s">
        <v>8</v>
      </c>
      <c r="B45" s="10">
        <v>0.066</v>
      </c>
      <c r="C45" s="1">
        <v>0.541</v>
      </c>
      <c r="D45" s="1">
        <v>0.541</v>
      </c>
      <c r="E45" s="1">
        <v>0.541</v>
      </c>
    </row>
    <row r="46" spans="1:5" ht="12.75">
      <c r="A46" s="1" t="s">
        <v>9</v>
      </c>
      <c r="B46" s="13">
        <v>0.0174</v>
      </c>
      <c r="C46" s="1">
        <v>0.142</v>
      </c>
      <c r="D46" s="1">
        <v>0.142</v>
      </c>
      <c r="E46" s="1">
        <v>0.142</v>
      </c>
    </row>
    <row r="47" spans="1:5" ht="12.75">
      <c r="A47" s="1" t="s">
        <v>10</v>
      </c>
      <c r="B47" s="7">
        <f>SUM(B37:B46)</f>
        <v>1.06</v>
      </c>
      <c r="C47" s="2">
        <f>SUM(C37:C46)</f>
        <v>8.63</v>
      </c>
      <c r="D47" s="2">
        <f>SUM(D37:D46)</f>
        <v>8.63</v>
      </c>
      <c r="E47" s="2">
        <v>8.63</v>
      </c>
    </row>
    <row r="48" spans="1:5" ht="12.75">
      <c r="A48" s="1" t="s">
        <v>11</v>
      </c>
      <c r="B48" s="7">
        <f>B47*10%</f>
        <v>0.11</v>
      </c>
      <c r="C48" s="1">
        <v>-4.3</v>
      </c>
      <c r="D48" s="2">
        <f>D47*14.716%</f>
        <v>1.27</v>
      </c>
      <c r="E48" s="2">
        <f>E47*29.78%</f>
        <v>2.57</v>
      </c>
    </row>
    <row r="49" spans="1:5" ht="12.75">
      <c r="A49" s="1" t="s">
        <v>12</v>
      </c>
      <c r="B49" s="7">
        <f>B47+B48</f>
        <v>1.17</v>
      </c>
      <c r="C49" s="1">
        <f>C47+C48</f>
        <v>4.33</v>
      </c>
      <c r="D49" s="2">
        <f>D47+D48</f>
        <v>9.9</v>
      </c>
      <c r="E49" s="2">
        <f>E47+E48</f>
        <v>11.2</v>
      </c>
    </row>
    <row r="50" spans="1:5" ht="12.75">
      <c r="A50" s="1" t="s">
        <v>13</v>
      </c>
      <c r="B50" s="7">
        <f>B49*20%</f>
        <v>0.23</v>
      </c>
      <c r="C50" s="2">
        <f>C49*20%</f>
        <v>0.87</v>
      </c>
      <c r="D50" s="2">
        <f>D49*20%</f>
        <v>1.98</v>
      </c>
      <c r="E50" s="1">
        <f>E49*20%</f>
        <v>2.24</v>
      </c>
    </row>
    <row r="51" spans="1:5" ht="12.75">
      <c r="A51" s="1" t="s">
        <v>14</v>
      </c>
      <c r="B51" s="7">
        <f>B49+B50</f>
        <v>1.4</v>
      </c>
      <c r="C51" s="2">
        <f>C49+C50</f>
        <v>5.2</v>
      </c>
      <c r="D51" s="2">
        <f>D49+D50</f>
        <v>11.88</v>
      </c>
      <c r="E51" s="2">
        <f>E49+E50</f>
        <v>13.44</v>
      </c>
    </row>
    <row r="52" ht="8.25" customHeight="1"/>
    <row r="53" ht="12.75">
      <c r="A53" t="s">
        <v>18</v>
      </c>
    </row>
    <row r="54" ht="12.75">
      <c r="A54" t="s">
        <v>19</v>
      </c>
    </row>
    <row r="55" ht="12.75">
      <c r="A55" t="s">
        <v>23</v>
      </c>
    </row>
    <row r="56" ht="12.75">
      <c r="A56" t="s">
        <v>24</v>
      </c>
    </row>
    <row r="58" spans="1:5" ht="15.75">
      <c r="A58" s="8"/>
      <c r="B58" s="19" t="s">
        <v>51</v>
      </c>
      <c r="C58" s="8"/>
      <c r="E58" t="s">
        <v>50</v>
      </c>
    </row>
    <row r="59" spans="1:4" ht="15.75">
      <c r="A59" s="9"/>
      <c r="B59" s="19" t="s">
        <v>56</v>
      </c>
      <c r="C59" s="8"/>
      <c r="D59" s="8"/>
    </row>
    <row r="60" spans="1:4" ht="15.75">
      <c r="A60" s="8"/>
      <c r="B60" s="19" t="s">
        <v>34</v>
      </c>
      <c r="C60" s="8"/>
      <c r="D60" s="8"/>
    </row>
    <row r="61" ht="7.5" customHeight="1"/>
    <row r="62" spans="1:4" ht="12.75">
      <c r="A62" s="24" t="s">
        <v>2</v>
      </c>
      <c r="B62" s="27" t="s">
        <v>25</v>
      </c>
      <c r="C62" s="28"/>
      <c r="D62" s="28"/>
    </row>
    <row r="63" spans="1:4" ht="12.75">
      <c r="A63" s="25"/>
      <c r="B63" s="3" t="s">
        <v>36</v>
      </c>
      <c r="C63" s="3" t="s">
        <v>0</v>
      </c>
      <c r="D63" s="3" t="s">
        <v>0</v>
      </c>
    </row>
    <row r="64" spans="1:4" ht="25.5">
      <c r="A64" s="26"/>
      <c r="B64" s="11" t="s">
        <v>46</v>
      </c>
      <c r="C64" s="11" t="s">
        <v>52</v>
      </c>
      <c r="D64" s="11" t="s">
        <v>53</v>
      </c>
    </row>
    <row r="65" spans="1:4" ht="12.75">
      <c r="A65" s="1" t="s">
        <v>32</v>
      </c>
      <c r="B65" s="1">
        <v>19.976</v>
      </c>
      <c r="C65" s="1">
        <v>19.976</v>
      </c>
      <c r="D65" s="1">
        <v>19.976</v>
      </c>
    </row>
    <row r="66" spans="1:4" ht="12.75">
      <c r="A66" s="1" t="s">
        <v>3</v>
      </c>
      <c r="B66" s="2">
        <v>7.38</v>
      </c>
      <c r="C66" s="1">
        <v>7.375</v>
      </c>
      <c r="D66" s="12">
        <v>7.375</v>
      </c>
    </row>
    <row r="67" spans="1:4" ht="12.75">
      <c r="A67" s="1" t="s">
        <v>4</v>
      </c>
      <c r="B67" s="1">
        <v>0.444</v>
      </c>
      <c r="C67" s="1">
        <v>0.444</v>
      </c>
      <c r="D67" s="1">
        <v>0.444</v>
      </c>
    </row>
    <row r="68" spans="1:4" ht="12.75">
      <c r="A68" s="1" t="s">
        <v>5</v>
      </c>
      <c r="B68" s="1"/>
      <c r="C68" s="1"/>
      <c r="D68" s="1"/>
    </row>
    <row r="69" spans="1:4" ht="12.75">
      <c r="A69" s="1" t="s">
        <v>6</v>
      </c>
      <c r="B69" s="1">
        <v>8.479</v>
      </c>
      <c r="C69" s="1">
        <v>8.479</v>
      </c>
      <c r="D69" s="1">
        <v>8.479</v>
      </c>
    </row>
    <row r="70" spans="1:4" ht="12.75">
      <c r="A70" s="1" t="s">
        <v>29</v>
      </c>
      <c r="B70" s="2">
        <v>0.58</v>
      </c>
      <c r="C70" s="2">
        <v>0.58</v>
      </c>
      <c r="D70" s="2">
        <v>0.58</v>
      </c>
    </row>
    <row r="71" spans="1:4" ht="12.75">
      <c r="A71" s="1" t="s">
        <v>30</v>
      </c>
      <c r="B71" s="2">
        <v>1.38</v>
      </c>
      <c r="C71" s="2">
        <v>1.38</v>
      </c>
      <c r="D71" s="2">
        <v>1.38</v>
      </c>
    </row>
    <row r="72" spans="1:4" ht="12.75">
      <c r="A72" s="1" t="s">
        <v>7</v>
      </c>
      <c r="B72" s="1">
        <v>0.05</v>
      </c>
      <c r="C72" s="1">
        <v>0.05</v>
      </c>
      <c r="D72" s="1">
        <v>0.05</v>
      </c>
    </row>
    <row r="73" spans="1:4" ht="12.75">
      <c r="A73" s="1" t="s">
        <v>8</v>
      </c>
      <c r="B73" s="1">
        <v>3.022</v>
      </c>
      <c r="C73" s="1">
        <v>3.022</v>
      </c>
      <c r="D73" s="1">
        <v>3.022</v>
      </c>
    </row>
    <row r="74" spans="1:4" ht="12.75">
      <c r="A74" s="1" t="s">
        <v>9</v>
      </c>
      <c r="B74" s="1">
        <v>3.73</v>
      </c>
      <c r="C74" s="1">
        <v>3.73</v>
      </c>
      <c r="D74" s="1">
        <v>3.73</v>
      </c>
    </row>
    <row r="75" spans="1:4" ht="12.75">
      <c r="A75" s="1" t="s">
        <v>10</v>
      </c>
      <c r="B75" s="2">
        <f>SUM(B65:B74)</f>
        <v>45.04</v>
      </c>
      <c r="C75" s="2">
        <f>SUM(C65:C74)</f>
        <v>45.04</v>
      </c>
      <c r="D75" s="2">
        <f>SUM(D65:D74)</f>
        <v>45.04</v>
      </c>
    </row>
    <row r="76" spans="1:4" ht="12.75">
      <c r="A76" s="1" t="s">
        <v>11</v>
      </c>
      <c r="B76" s="2">
        <f>B75*5%</f>
        <v>2.25</v>
      </c>
      <c r="C76" s="2">
        <f>C75*15%</f>
        <v>6.76</v>
      </c>
      <c r="D76" s="2">
        <f>D75*15%</f>
        <v>6.76</v>
      </c>
    </row>
    <row r="77" spans="1:4" ht="12.75">
      <c r="A77" s="1" t="s">
        <v>12</v>
      </c>
      <c r="B77" s="1">
        <f>B75+B76</f>
        <v>47.29</v>
      </c>
      <c r="C77" s="2">
        <f>C75+C76</f>
        <v>51.8</v>
      </c>
      <c r="D77" s="2">
        <f>D75+D76</f>
        <v>51.8</v>
      </c>
    </row>
    <row r="78" spans="1:4" ht="12.75">
      <c r="A78" s="1" t="s">
        <v>13</v>
      </c>
      <c r="B78" s="2">
        <f>B77*20%</f>
        <v>9.46</v>
      </c>
      <c r="C78" s="2">
        <f>C77*20%</f>
        <v>10.36</v>
      </c>
      <c r="D78" s="1">
        <f>D77*20%</f>
        <v>10.36</v>
      </c>
    </row>
    <row r="79" spans="1:4" ht="12.75">
      <c r="A79" s="1" t="s">
        <v>14</v>
      </c>
      <c r="B79" s="2">
        <f>B77+B78</f>
        <v>56.75</v>
      </c>
      <c r="C79" s="2">
        <f>C77+C78</f>
        <v>62.16</v>
      </c>
      <c r="D79" s="2">
        <f>D77+D78</f>
        <v>62.16</v>
      </c>
    </row>
    <row r="80" ht="6.75" customHeight="1"/>
    <row r="81" ht="12.75">
      <c r="A81" t="s">
        <v>16</v>
      </c>
    </row>
    <row r="82" ht="12.75">
      <c r="A82" t="s">
        <v>17</v>
      </c>
    </row>
    <row r="84" spans="1:5" ht="15.75">
      <c r="A84" s="14" t="s">
        <v>41</v>
      </c>
      <c r="B84" s="19" t="s">
        <v>33</v>
      </c>
      <c r="C84" s="8"/>
      <c r="D84" s="8"/>
      <c r="E84" t="s">
        <v>37</v>
      </c>
    </row>
    <row r="85" spans="1:4" ht="15.75">
      <c r="A85" s="19"/>
      <c r="B85" s="19" t="s">
        <v>57</v>
      </c>
      <c r="C85" s="8"/>
      <c r="D85" s="8"/>
    </row>
    <row r="86" spans="1:4" ht="15.75">
      <c r="A86" s="14"/>
      <c r="B86" s="19" t="s">
        <v>42</v>
      </c>
      <c r="C86" s="8"/>
      <c r="D86" s="8"/>
    </row>
    <row r="87" ht="5.25" customHeight="1"/>
    <row r="88" spans="1:4" ht="12.75">
      <c r="A88" s="24" t="s">
        <v>2</v>
      </c>
      <c r="B88" s="27" t="s">
        <v>1</v>
      </c>
      <c r="C88" s="28"/>
      <c r="D88" s="29"/>
    </row>
    <row r="89" spans="1:4" s="17" customFormat="1" ht="12.75">
      <c r="A89" s="25"/>
      <c r="B89" s="18" t="s">
        <v>36</v>
      </c>
      <c r="C89" s="18" t="s">
        <v>0</v>
      </c>
      <c r="D89" s="18" t="s">
        <v>0</v>
      </c>
    </row>
    <row r="90" spans="1:4" s="17" customFormat="1" ht="25.5">
      <c r="A90" s="26"/>
      <c r="B90" s="16" t="s">
        <v>38</v>
      </c>
      <c r="C90" s="16" t="s">
        <v>39</v>
      </c>
      <c r="D90" s="16" t="s">
        <v>40</v>
      </c>
    </row>
    <row r="91" spans="1:4" ht="12.75">
      <c r="A91" s="1" t="s">
        <v>32</v>
      </c>
      <c r="B91" s="1">
        <v>19.976</v>
      </c>
      <c r="C91" s="1">
        <v>19.976</v>
      </c>
      <c r="D91" s="1">
        <v>19.976</v>
      </c>
    </row>
    <row r="92" spans="1:4" ht="12.75">
      <c r="A92" s="1" t="s">
        <v>3</v>
      </c>
      <c r="B92" s="2">
        <v>7.38</v>
      </c>
      <c r="C92" s="1">
        <v>7.375</v>
      </c>
      <c r="D92" s="12">
        <v>7.375</v>
      </c>
    </row>
    <row r="93" spans="1:4" ht="12.75">
      <c r="A93" s="1" t="s">
        <v>4</v>
      </c>
      <c r="B93" s="1">
        <v>0.444</v>
      </c>
      <c r="C93" s="1">
        <v>0.444</v>
      </c>
      <c r="D93" s="1">
        <v>0.444</v>
      </c>
    </row>
    <row r="94" spans="1:4" ht="12.75">
      <c r="A94" s="1" t="s">
        <v>5</v>
      </c>
      <c r="B94" s="1"/>
      <c r="C94" s="1"/>
      <c r="D94" s="1"/>
    </row>
    <row r="95" spans="1:4" ht="12.75">
      <c r="A95" s="1" t="s">
        <v>6</v>
      </c>
      <c r="B95" s="1">
        <v>8.479</v>
      </c>
      <c r="C95" s="1">
        <v>8.479</v>
      </c>
      <c r="D95" s="1">
        <v>8.479</v>
      </c>
    </row>
    <row r="96" spans="1:4" ht="12.75">
      <c r="A96" s="1" t="s">
        <v>29</v>
      </c>
      <c r="B96" s="2">
        <v>0.58</v>
      </c>
      <c r="C96" s="2">
        <v>0.58</v>
      </c>
      <c r="D96" s="2">
        <v>0.58</v>
      </c>
    </row>
    <row r="97" spans="1:4" ht="12.75">
      <c r="A97" s="1" t="s">
        <v>30</v>
      </c>
      <c r="B97" s="2">
        <v>1.38</v>
      </c>
      <c r="C97" s="2">
        <v>1.38</v>
      </c>
      <c r="D97" s="2">
        <v>1.38</v>
      </c>
    </row>
    <row r="98" spans="1:4" ht="12.75">
      <c r="A98" s="1" t="s">
        <v>7</v>
      </c>
      <c r="B98" s="1">
        <v>0.05</v>
      </c>
      <c r="C98" s="1">
        <v>0.05</v>
      </c>
      <c r="D98" s="1">
        <v>0.05</v>
      </c>
    </row>
    <row r="99" spans="1:4" ht="12.75">
      <c r="A99" s="1" t="s">
        <v>8</v>
      </c>
      <c r="B99" s="1">
        <v>3.022</v>
      </c>
      <c r="C99" s="1">
        <v>3.022</v>
      </c>
      <c r="D99" s="1">
        <v>3.022</v>
      </c>
    </row>
    <row r="100" spans="1:4" ht="12.75">
      <c r="A100" s="1" t="s">
        <v>9</v>
      </c>
      <c r="B100" s="1">
        <v>0.043</v>
      </c>
      <c r="C100" s="1">
        <v>0.043</v>
      </c>
      <c r="D100" s="1">
        <v>0.043</v>
      </c>
    </row>
    <row r="101" spans="1:4" ht="12.75">
      <c r="A101" s="1" t="s">
        <v>10</v>
      </c>
      <c r="B101" s="2">
        <f>SUM(B91:B100)</f>
        <v>41.35</v>
      </c>
      <c r="C101" s="2">
        <f>SUM(C91:C100)</f>
        <v>41.35</v>
      </c>
      <c r="D101" s="2">
        <f>SUM(D91:D100)</f>
        <v>41.35</v>
      </c>
    </row>
    <row r="102" spans="1:4" ht="12.75">
      <c r="A102" s="1" t="s">
        <v>11</v>
      </c>
      <c r="B102" s="2">
        <f>B101*5%</f>
        <v>2.07</v>
      </c>
      <c r="C102" s="2">
        <f>C101*14.87%</f>
        <v>6.15</v>
      </c>
      <c r="D102" s="2">
        <f>D101*14.87%</f>
        <v>6.15</v>
      </c>
    </row>
    <row r="103" spans="1:4" ht="12.75">
      <c r="A103" s="1" t="s">
        <v>12</v>
      </c>
      <c r="B103" s="1">
        <f>B101+B102</f>
        <v>43.42</v>
      </c>
      <c r="C103" s="2">
        <f>C101+C102</f>
        <v>47.5</v>
      </c>
      <c r="D103" s="2">
        <f>D101+D102</f>
        <v>47.5</v>
      </c>
    </row>
    <row r="104" spans="1:4" ht="12.75">
      <c r="A104" s="1" t="s">
        <v>13</v>
      </c>
      <c r="B104" s="2">
        <f>B103*20%</f>
        <v>8.68</v>
      </c>
      <c r="C104" s="2">
        <f>C103*20%</f>
        <v>9.5</v>
      </c>
      <c r="D104" s="2">
        <f>D103*20%</f>
        <v>9.5</v>
      </c>
    </row>
    <row r="105" spans="1:4" ht="12.75">
      <c r="A105" s="1" t="s">
        <v>14</v>
      </c>
      <c r="B105" s="2">
        <f>B103+B104</f>
        <v>52.1</v>
      </c>
      <c r="C105" s="2">
        <f>C103+C104</f>
        <v>57</v>
      </c>
      <c r="D105" s="2">
        <f>D103+D104</f>
        <v>57</v>
      </c>
    </row>
    <row r="106" ht="5.25" customHeight="1"/>
    <row r="107" ht="12.75">
      <c r="A107" t="s">
        <v>16</v>
      </c>
    </row>
    <row r="108" ht="12.75">
      <c r="A108" t="s">
        <v>17</v>
      </c>
    </row>
    <row r="109" spans="1:4" s="15" customFormat="1" ht="24" customHeight="1">
      <c r="A109" s="14" t="s">
        <v>26</v>
      </c>
      <c r="B109" s="14"/>
      <c r="D109" s="20" t="s">
        <v>27</v>
      </c>
    </row>
    <row r="110" spans="1:4" s="15" customFormat="1" ht="15.75">
      <c r="A110" s="14"/>
      <c r="B110" s="14"/>
      <c r="D110" s="20"/>
    </row>
    <row r="111" spans="1:4" s="15" customFormat="1" ht="15.75">
      <c r="A111" s="14" t="s">
        <v>28</v>
      </c>
      <c r="B111" s="14"/>
      <c r="D111" s="20" t="s">
        <v>31</v>
      </c>
    </row>
  </sheetData>
  <mergeCells count="8">
    <mergeCell ref="A5:A7"/>
    <mergeCell ref="B5:E5"/>
    <mergeCell ref="A34:A36"/>
    <mergeCell ref="B34:E34"/>
    <mergeCell ref="A62:A64"/>
    <mergeCell ref="B62:D62"/>
    <mergeCell ref="A88:A90"/>
    <mergeCell ref="B88:D88"/>
  </mergeCells>
  <printOptions/>
  <pageMargins left="0.75" right="0.75" top="0.21" bottom="0.19" header="0.17" footer="0.1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2012-12-05T08:28:50Z</cp:lastPrinted>
  <dcterms:created xsi:type="dcterms:W3CDTF">1996-10-08T23:32:33Z</dcterms:created>
  <dcterms:modified xsi:type="dcterms:W3CDTF">2012-12-05T08:53:51Z</dcterms:modified>
  <cp:category/>
  <cp:version/>
  <cp:contentType/>
  <cp:contentStatus/>
</cp:coreProperties>
</file>