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3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<sst xmlns="http://schemas.openxmlformats.org/spreadsheetml/2006/main" count="218" uniqueCount="153">
  <si>
    <t>Местный бюджет</t>
  </si>
  <si>
    <t>Наименование мероприятия</t>
  </si>
  <si>
    <t>Всего</t>
  </si>
  <si>
    <t>в т.ч.</t>
  </si>
  <si>
    <t>Другие источники*</t>
  </si>
  <si>
    <t>Капитальный ремонт автодорог</t>
  </si>
  <si>
    <t>Субвенция с госбюджета</t>
  </si>
  <si>
    <t>Текущий ремонт автодорог</t>
  </si>
  <si>
    <t xml:space="preserve">Содержание дорог </t>
  </si>
  <si>
    <t>Содержание тротуаров</t>
  </si>
  <si>
    <t>Разметка дорог</t>
  </si>
  <si>
    <t>Содержание свалок</t>
  </si>
  <si>
    <t>Содержание бездомных животных</t>
  </si>
  <si>
    <t>Приобретение навестного оборудования</t>
  </si>
  <si>
    <t>Содержание зеленых насаждений</t>
  </si>
  <si>
    <t>Благоустройство кладбищ</t>
  </si>
  <si>
    <t>Захоронение безродных</t>
  </si>
  <si>
    <t>Содержание линий наружного освещения</t>
  </si>
  <si>
    <t>Содержание светофоров</t>
  </si>
  <si>
    <t>Экспертное обследование лифтов</t>
  </si>
  <si>
    <t>Вечный огонь оплата за газ</t>
  </si>
  <si>
    <t>Капитальный ремонт жилого фонда</t>
  </si>
  <si>
    <t>Приобретение котлов</t>
  </si>
  <si>
    <t>Приобретение запчастей для троллейбусного управления</t>
  </si>
  <si>
    <t>капремонт БОК"Волна"</t>
  </si>
  <si>
    <t>Капремонт административного здания по ул.Ленина,49</t>
  </si>
  <si>
    <t>Всего по УЖКХ:</t>
  </si>
  <si>
    <t>УЖКХ</t>
  </si>
  <si>
    <t>Примечание*</t>
  </si>
  <si>
    <t>У К С</t>
  </si>
  <si>
    <t>«Реконструкция помещений Лисичанской общеобразовательной школы I-III ступеней № 3 под учебно-воспитательный комплекс Лисичанская общеобразовательная школа I-III ступени № 3 - детское учебное учреждение (детский сад)" по ул. Сметанина, 15 в г. Лисичанске</t>
  </si>
  <si>
    <t>Реконструкция стадиона "Шахтёр" в г. Лисичанске</t>
  </si>
  <si>
    <t xml:space="preserve">Остаток средств полученный от благотворительного фонда "Регион XXI"
</t>
  </si>
  <si>
    <t xml:space="preserve">Строительство обекта газоснабжения проводится за счет средств  полученных от НАК "Нефтегаз Украины"
</t>
  </si>
  <si>
    <r>
      <t xml:space="preserve">Финансирование на 2013 год, </t>
    </r>
    <r>
      <rPr>
        <b/>
        <i/>
        <sz val="10"/>
        <rFont val="Times New Roman"/>
        <family val="1"/>
      </rPr>
      <t>тыс.грн</t>
    </r>
  </si>
  <si>
    <t xml:space="preserve">Газификация  юго-западной части                      г. Новодружеска </t>
  </si>
  <si>
    <t>Всего по УКСу:</t>
  </si>
  <si>
    <t>Отдел по делам семьи, молодежи и спорту</t>
  </si>
  <si>
    <t>Организация доставки детей льготных категорий в Луганское областное детское заведение санаторного типа "Незабудка"</t>
  </si>
  <si>
    <t>Организация проведения встречи молодежи города с ветеранами ВОВ и воинами-интернационалистами</t>
  </si>
  <si>
    <t>Организация проведения городского конкурса "Лучший знаток истории и права"</t>
  </si>
  <si>
    <t>Организация проведения конкурса ЮИД</t>
  </si>
  <si>
    <t>Организация проведения городского конкурса одаренной молодежи по авиа-и судомоделированию "Мир моделей"</t>
  </si>
  <si>
    <t>Организация проведения городского конкурса по декоративно-прикладному искусству "Мій барвінковий край"</t>
  </si>
  <si>
    <t>Областной этап всеукраинского конкурса "Таланты сногодетной семьи"</t>
  </si>
  <si>
    <t xml:space="preserve">Городской фестиваль молодежи среди выпускников 9-11 классов </t>
  </si>
  <si>
    <t>Организация проведения городского конкурса военно-патриотической песни</t>
  </si>
  <si>
    <t>Слет лидеров детских организаций ЛОДГО, "Лугари", "Доля"</t>
  </si>
  <si>
    <t>Организация проведения городской военно-спортивной игры "Зарница"</t>
  </si>
  <si>
    <t>Городской конкурс рисунков и плакатов среди школ и учебных заведений города "Нет наркотикам"</t>
  </si>
  <si>
    <t>Организация проведения городского этапа спартакиады допризывной молодежи</t>
  </si>
  <si>
    <t>Фестиваль семейного творчества "Родинні скарби Луганщини"</t>
  </si>
  <si>
    <t>Организация участия в областном этапе военно-спортивной игры "Зарница"</t>
  </si>
  <si>
    <t>Встреча городского головы с одаренной молодежью города</t>
  </si>
  <si>
    <t>Организация участия в областном этапе спартакиады допризывной молодежи</t>
  </si>
  <si>
    <t>Концерт художественной самодеятельности "Про славу міста ми співаємо"</t>
  </si>
  <si>
    <t>Областной конкурс "Лучший молодежный трудовой отряд"</t>
  </si>
  <si>
    <t>Городское мерпоприятие, посвященное празднованию "Дня Святого Николая"</t>
  </si>
  <si>
    <t>Проведение новогодних праздничных мероприятий для школьников и детей - воспитанников ЦВРШМ и ЛЦНТТУМ</t>
  </si>
  <si>
    <t>Программа развития физической культуры и спорта</t>
  </si>
  <si>
    <t>Проведение спортивно-массовых мероприятий по видам спорта</t>
  </si>
  <si>
    <t>Всего по отделу по делам семьи, молодежи и спорту</t>
  </si>
  <si>
    <t>Отдел по делам детей</t>
  </si>
  <si>
    <t>Проведение мероприятий ко Дню Святого Николая, новогодних и рождественских праздников</t>
  </si>
  <si>
    <t>Всего по отделу по делам детей:</t>
  </si>
  <si>
    <t>Центр социальных служб для семьи, детей и молодежи</t>
  </si>
  <si>
    <t>Всего по ЦСССМ:</t>
  </si>
  <si>
    <t>Отдел образования</t>
  </si>
  <si>
    <t>Капитальный ремонт по установке окон, изготовленных из энергосберегающих материало, в КЗ "Лисичанское дошкольное учебное заведение (ясли-сад) №14 "Теремок"</t>
  </si>
  <si>
    <t>Всего по отделу образования:</t>
  </si>
  <si>
    <t>Восстановление резервного кабеля электроснабжения КЗ "Учебно-воспита-тельный комплекс школа І-ІІ ступеней -лицей "Гарант"</t>
  </si>
  <si>
    <t>Капитальный ремонт по установке окон, изготовленных из энергосберегающих материалов, в Лисичанской общеобразо-вательной школе І-ІІІ ступеней № 4</t>
  </si>
  <si>
    <t>Капитальный ремонт по установке окон, изготовленных из энергосберегающих материалов,  в КЗ "Лисичанская общеоб-разовательная школа І-ІІІ ступеней № 5"</t>
  </si>
  <si>
    <t>Капитальный ремонт по установке окон, изготовленных из энергосберегающих материалов, в Лисичанской общеоб-разовательной школе І-ІІІ ступеней № 30</t>
  </si>
  <si>
    <t>Капитальный ремонт по установке окон, изготовленных из энергосберегающих материалов, в Лисичанской общеоб-разовательной школе І-ІІ ступеней № 18</t>
  </si>
  <si>
    <t>Капитальный ремонт по установке окон, изготовленных из энергосберегающих материало, в КЗ "Лисичанское дошколь-ное учебное заведение (ясли-сад) № 1 "Скворушка"</t>
  </si>
  <si>
    <t>Капитальный ремонт по установке окон, изготовленных из энергосберегающих материало, в КЗ "Лисичанское дошколь-ное учебное заведение (ясли-сад) № 10 "Малютка"</t>
  </si>
  <si>
    <t>УТСЗН</t>
  </si>
  <si>
    <t>Компенсация физическим лицам, предоставляющим социальные услуги</t>
  </si>
  <si>
    <t>Предоставление льгот на жилищно-коммунальные услуги почетным гражданам города</t>
  </si>
  <si>
    <t>Материальная помощь по решениям исполкома на захоронение</t>
  </si>
  <si>
    <t xml:space="preserve">Материальная помощь по решениям исполкома </t>
  </si>
  <si>
    <t>Дополнительное обеспечение ветеранов войны твердым топливом и сжиженным газом</t>
  </si>
  <si>
    <t>Предоставление льгот на услуги связи инвалидам по зрению</t>
  </si>
  <si>
    <t>Материальная помощь семьм в случае потери кормильца из числа ликвидаторов аварии на ЧАЭС, эвакуированых, потерпевших при условии затруднительного положения</t>
  </si>
  <si>
    <t>Всего по УТСЗН:</t>
  </si>
  <si>
    <r>
      <t>Обеспечение создания и распространение социальной рекламы относительно профилактики социального сиротства</t>
    </r>
    <r>
      <rPr>
        <sz val="10"/>
        <rFont val="Times New Roman"/>
        <family val="1"/>
      </rPr>
      <t>, формирования основ осознанного отцовства, профилактики инфекций, которые передаются половым путем, нежелательной беременности и наркомании</t>
    </r>
  </si>
  <si>
    <r>
      <t>Разработка и распространение соцрекламы</t>
    </r>
    <r>
      <rPr>
        <sz val="10"/>
        <rFont val="Times New Roman"/>
        <family val="1"/>
      </rPr>
      <t xml:space="preserve"> относительно пропаганды позитивного имиджа семьи и ее социальной поддержки</t>
    </r>
  </si>
  <si>
    <t>Организация и проведение социально-культурных мероприятий для молодежи с ограниченными функциональными возможностями к отмечанию установленных законодательством праздников</t>
  </si>
  <si>
    <t>Терцентр</t>
  </si>
  <si>
    <t>Приобретение компьютерной техники(в.т.ч.програмного обеспечения)</t>
  </si>
  <si>
    <t>Приобретение кондиционера</t>
  </si>
  <si>
    <t>Всего по терцентру:</t>
  </si>
  <si>
    <t>Приобретение газового котла                                (в т.ч.монтаж и пусконаладка)</t>
  </si>
  <si>
    <t>Управление здравоохрания</t>
  </si>
  <si>
    <t>Приобретение аппарата обогрева  новорожденных</t>
  </si>
  <si>
    <t>Капитальный ремонт Центральной поликлиники   ЦГЬ им. Титова по адресу: г. Лисичанск, пр. Ленина, 56</t>
  </si>
  <si>
    <t>Капитальный    ремонт поликлиники им. Х лет   Октября   ЦГБ им. Титова по адресу: г. Лисичанск, ул. Мельникова, 48</t>
  </si>
  <si>
    <t>Капитальный ремонт Центральной детской поликлиники № 1 Городской детской больницы по адресу: г. Лисичанск, вул. Гарибальди, 3</t>
  </si>
  <si>
    <t>Капитальный ремонт Городской детской больницы (главный корпус (стационар)) по адресу: г. Лисичанск, кв. 40 лет Победы, 12а</t>
  </si>
  <si>
    <t xml:space="preserve">Капитальный ремонт 2-й городской поликлиники (ПТО № 2) по адресу: г. Лисичанск, ул. Литейная, 6 </t>
  </si>
  <si>
    <t>Всего по УЗО:</t>
  </si>
  <si>
    <t>Управление собственности</t>
  </si>
  <si>
    <t>Проведение экспертной денежной оценки земельного участка, который подлежит продаже, подготовка земельных участков для продажи на земельных торгах</t>
  </si>
  <si>
    <t>Всего по упр. собственности:</t>
  </si>
  <si>
    <t>Исполком Лисичанского городского совета</t>
  </si>
  <si>
    <t>Приобретение компьютерной техники</t>
  </si>
  <si>
    <t>Всего по исполкому:</t>
  </si>
  <si>
    <t>ИТОГО:</t>
  </si>
  <si>
    <t>Бюджет развития</t>
  </si>
  <si>
    <t>к решению городского совета</t>
  </si>
  <si>
    <t xml:space="preserve">Секретарь городского совета                            </t>
  </si>
  <si>
    <t>М.Л.Власов</t>
  </si>
  <si>
    <t xml:space="preserve">Первый заместитель городского головы                            </t>
  </si>
  <si>
    <t>А.Л.Шальнев</t>
  </si>
  <si>
    <t xml:space="preserve">     Программа мероприятий социально-экономического развития города Лисичанска на 2013 год</t>
  </si>
  <si>
    <t>б/разв.,погаш.кред.зад-ти</t>
  </si>
  <si>
    <t>Проектно-сметная документация на капремонт дорог</t>
  </si>
  <si>
    <t>Приобретение компьютеров УЖКХ</t>
  </si>
  <si>
    <t>Приобретение компьютеров</t>
  </si>
  <si>
    <t>Приобретение оргтехники</t>
  </si>
  <si>
    <t>Приобретение оборуд. Видеоконференцсвязи</t>
  </si>
  <si>
    <t>в т.ч. Бюджет развития</t>
  </si>
  <si>
    <t>из них погашение кред. задолженности</t>
  </si>
  <si>
    <t>капремонт автомобилей</t>
  </si>
  <si>
    <t>капремонт помещений</t>
  </si>
  <si>
    <t>бюдж.развития, погашение кредитор-ской задолженности за 2012 год</t>
  </si>
  <si>
    <t>Капремонт сист.горячего водоснабжения и отопления дет.больницы</t>
  </si>
  <si>
    <t xml:space="preserve">Отдел культуры </t>
  </si>
  <si>
    <t>Капремонт КЗ ДК им.Ленина</t>
  </si>
  <si>
    <t>Капремонт КЗ ДШИ№1</t>
  </si>
  <si>
    <t>Капремонт КЗ ДШИ№2</t>
  </si>
  <si>
    <t>Капремонт сист.отопл.КЗ Лисичанская ЦБС (библиотеки-филиалы Новодружеск, Приволье, пос.Матросская)</t>
  </si>
  <si>
    <t>Всего по отд.культуры:</t>
  </si>
  <si>
    <t>Финуправление Лисичанского городского совета</t>
  </si>
  <si>
    <t>Капремонт здания спортзала "Стекольщик"</t>
  </si>
  <si>
    <t>Всего по финуправлению:</t>
  </si>
  <si>
    <t>капремонт здания спортзала Др.народов,34</t>
  </si>
  <si>
    <t>приобр.комп., оргтехники для спортшкол</t>
  </si>
  <si>
    <t>Разработка  проект.и тех.докум горводоканал</t>
  </si>
  <si>
    <t>Приобр. приборов учета воды</t>
  </si>
  <si>
    <t>Приобретение катка дорожного</t>
  </si>
  <si>
    <t>капремонт канал.коллектора ул.Автомобилистов</t>
  </si>
  <si>
    <t>приоб.оборуд.по уходу за зел.насаждениями</t>
  </si>
  <si>
    <t>приобретение контейнеров по сбору ПЭТ</t>
  </si>
  <si>
    <t>Капремонт административного здания по ул.Советская, 8</t>
  </si>
  <si>
    <t>Приобретение кухонного оборудования</t>
  </si>
  <si>
    <t>изготовл. проектной документации на капремонт крыши иперекрытия спортзала лицея</t>
  </si>
  <si>
    <t>капитальный ремонт офтальмологического отделения ЦГБ им.Титова</t>
  </si>
  <si>
    <t>приобретение комп.техники для центра первичноймедицинской помощи</t>
  </si>
  <si>
    <t>43/765</t>
  </si>
  <si>
    <t xml:space="preserve">Приложение </t>
  </si>
  <si>
    <t xml:space="preserve">от 28.02.2013 г. № 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</si>
</sst>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172" fontId="7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/>
    </xf>
    <xf numFmtId="172" fontId="2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right"/>
    </xf>
    <xf numFmtId="172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vertical="center"/>
    </xf>
    <xf numFmtId="172" fontId="2" fillId="0" borderId="10" xfId="0" applyNumberFormat="1" applyFont="1" applyBorder="1" applyAlignment="1">
      <alignment vertical="center"/>
    </xf>
    <xf numFmtId="172" fontId="4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5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4" fillId="0" borderId="10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top" wrapText="1"/>
    </xf>
    <xf numFmtId="172" fontId="2" fillId="0" borderId="11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vertical="top" wrapText="1"/>
    </xf>
    <xf numFmtId="178" fontId="0" fillId="0" borderId="0" xfId="0" applyNumberFormat="1" applyBorder="1" applyAlignment="1">
      <alignment vertical="center"/>
    </xf>
    <xf numFmtId="172" fontId="2" fillId="0" borderId="10" xfId="0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8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1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35.125" style="0" customWidth="1"/>
    <col min="2" max="2" width="10.00390625" style="0" customWidth="1"/>
    <col min="3" max="3" width="12.625" style="0" customWidth="1"/>
    <col min="4" max="4" width="14.375" style="0" customWidth="1"/>
    <col min="5" max="5" width="20.75390625" style="0" customWidth="1"/>
  </cols>
  <sheetData>
    <row r="2" spans="1:5" ht="12.75">
      <c r="A2" s="7"/>
      <c r="B2" s="7"/>
      <c r="C2" s="7"/>
      <c r="D2" s="7" t="s">
        <v>151</v>
      </c>
      <c r="E2" s="7"/>
    </row>
    <row r="3" spans="1:5" ht="12.75">
      <c r="A3" s="7"/>
      <c r="B3" s="7"/>
      <c r="C3" s="7"/>
      <c r="D3" s="38" t="s">
        <v>110</v>
      </c>
      <c r="E3" s="7"/>
    </row>
    <row r="4" spans="1:5" ht="12.75">
      <c r="A4" s="8"/>
      <c r="B4" s="8"/>
      <c r="C4" s="8"/>
      <c r="D4" s="38" t="s">
        <v>152</v>
      </c>
      <c r="E4" s="7" t="s">
        <v>150</v>
      </c>
    </row>
    <row r="5" spans="1:5" ht="12.75">
      <c r="A5" s="8" t="s">
        <v>115</v>
      </c>
      <c r="B5" s="8"/>
      <c r="C5" s="8"/>
      <c r="D5" s="8"/>
      <c r="E5" s="8"/>
    </row>
    <row r="6" spans="1:11" ht="12.75">
      <c r="A6" s="9"/>
      <c r="B6" s="9"/>
      <c r="C6" s="9"/>
      <c r="D6" s="9"/>
      <c r="E6" s="9"/>
      <c r="F6" s="1"/>
      <c r="G6" s="1"/>
      <c r="H6" s="1"/>
      <c r="I6" s="1"/>
      <c r="J6" s="1"/>
      <c r="K6" s="1"/>
    </row>
    <row r="7" spans="1:11" ht="13.5">
      <c r="A7" s="43" t="s">
        <v>1</v>
      </c>
      <c r="B7" s="72" t="s">
        <v>34</v>
      </c>
      <c r="C7" s="73"/>
      <c r="D7" s="73"/>
      <c r="E7" s="43" t="s">
        <v>28</v>
      </c>
      <c r="F7" s="2"/>
      <c r="G7" s="2"/>
      <c r="H7" s="2"/>
      <c r="I7" s="2"/>
      <c r="J7" s="2"/>
      <c r="K7" s="1"/>
    </row>
    <row r="8" spans="1:11" ht="12.75">
      <c r="A8" s="44"/>
      <c r="B8" s="43" t="s">
        <v>2</v>
      </c>
      <c r="C8" s="72" t="s">
        <v>3</v>
      </c>
      <c r="D8" s="73"/>
      <c r="E8" s="44"/>
      <c r="F8" s="2"/>
      <c r="G8" s="2"/>
      <c r="H8" s="2"/>
      <c r="I8" s="3"/>
      <c r="J8" s="3"/>
      <c r="K8" s="1"/>
    </row>
    <row r="9" spans="1:11" ht="18.75" customHeight="1">
      <c r="A9" s="44"/>
      <c r="B9" s="66"/>
      <c r="C9" s="68" t="s">
        <v>0</v>
      </c>
      <c r="D9" s="74" t="s">
        <v>4</v>
      </c>
      <c r="E9" s="44"/>
      <c r="F9" s="2"/>
      <c r="G9" s="70"/>
      <c r="H9" s="71"/>
      <c r="I9" s="3"/>
      <c r="J9" s="54"/>
      <c r="K9" s="1"/>
    </row>
    <row r="10" spans="1:11" ht="12.75">
      <c r="A10" s="65"/>
      <c r="B10" s="67"/>
      <c r="C10" s="69"/>
      <c r="D10" s="75"/>
      <c r="E10" s="65"/>
      <c r="F10" s="1"/>
      <c r="G10" s="1"/>
      <c r="H10" s="1"/>
      <c r="I10" s="3"/>
      <c r="J10" s="3"/>
      <c r="K10" s="1"/>
    </row>
    <row r="11" spans="1:11" ht="12.7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"/>
      <c r="G11" s="1"/>
      <c r="H11" s="1"/>
      <c r="I11" s="1"/>
      <c r="J11" s="1"/>
      <c r="K11" s="1"/>
    </row>
    <row r="12" spans="1:11" ht="14.25">
      <c r="A12" s="61" t="s">
        <v>27</v>
      </c>
      <c r="B12" s="62"/>
      <c r="C12" s="62"/>
      <c r="D12" s="62"/>
      <c r="E12" s="63"/>
      <c r="F12" s="1"/>
      <c r="G12" s="1"/>
      <c r="H12" s="1"/>
      <c r="I12" s="1"/>
      <c r="J12" s="1"/>
      <c r="K12" s="1"/>
    </row>
    <row r="13" spans="1:11" ht="15.75" customHeight="1">
      <c r="A13" s="5" t="s">
        <v>5</v>
      </c>
      <c r="B13" s="11">
        <v>2177.52</v>
      </c>
      <c r="C13" s="11">
        <v>16.89</v>
      </c>
      <c r="D13" s="11">
        <v>2160.63</v>
      </c>
      <c r="E13" s="4" t="s">
        <v>6</v>
      </c>
      <c r="F13" s="1"/>
      <c r="G13" s="1"/>
      <c r="H13" s="1"/>
      <c r="I13" s="1"/>
      <c r="J13" s="1"/>
      <c r="K13" s="1"/>
    </row>
    <row r="14" spans="1:5" ht="12.75">
      <c r="A14" s="5" t="s">
        <v>7</v>
      </c>
      <c r="B14" s="5">
        <v>954.9</v>
      </c>
      <c r="C14" s="5">
        <v>249.5</v>
      </c>
      <c r="D14" s="5">
        <v>705.4</v>
      </c>
      <c r="E14" s="5"/>
    </row>
    <row r="15" spans="1:5" ht="12.75">
      <c r="A15" s="5" t="s">
        <v>8</v>
      </c>
      <c r="B15" s="11">
        <v>303.41</v>
      </c>
      <c r="C15" s="11">
        <v>303.41</v>
      </c>
      <c r="D15" s="5"/>
      <c r="E15" s="5"/>
    </row>
    <row r="16" spans="1:5" ht="12.75">
      <c r="A16" s="5" t="s">
        <v>9</v>
      </c>
      <c r="B16" s="5">
        <v>240</v>
      </c>
      <c r="C16" s="5">
        <v>240</v>
      </c>
      <c r="D16" s="5"/>
      <c r="E16" s="5"/>
    </row>
    <row r="17" spans="1:5" ht="12.75">
      <c r="A17" s="5" t="s">
        <v>10</v>
      </c>
      <c r="B17" s="5">
        <v>62.3</v>
      </c>
      <c r="C17" s="45">
        <v>62.3</v>
      </c>
      <c r="D17" s="5"/>
      <c r="E17" s="5"/>
    </row>
    <row r="18" spans="1:5" ht="12.75">
      <c r="A18" s="37" t="s">
        <v>11</v>
      </c>
      <c r="B18" s="5">
        <v>16</v>
      </c>
      <c r="C18" s="45">
        <v>16</v>
      </c>
      <c r="D18" s="10"/>
      <c r="E18" s="5"/>
    </row>
    <row r="19" spans="1:5" ht="12.75">
      <c r="A19" s="5" t="s">
        <v>12</v>
      </c>
      <c r="B19" s="5">
        <v>34.6</v>
      </c>
      <c r="C19" s="45">
        <v>34.6</v>
      </c>
      <c r="D19" s="5"/>
      <c r="E19" s="5"/>
    </row>
    <row r="20" spans="1:5" ht="12.75">
      <c r="A20" s="5" t="s">
        <v>13</v>
      </c>
      <c r="B20" s="5">
        <v>99</v>
      </c>
      <c r="C20" s="45">
        <v>99</v>
      </c>
      <c r="D20" s="5"/>
      <c r="E20" s="5" t="s">
        <v>116</v>
      </c>
    </row>
    <row r="21" spans="1:5" ht="12.75">
      <c r="A21" s="5" t="s">
        <v>14</v>
      </c>
      <c r="B21" s="11">
        <v>414.39</v>
      </c>
      <c r="C21" s="46">
        <v>414.39</v>
      </c>
      <c r="D21" s="5"/>
      <c r="E21" s="5"/>
    </row>
    <row r="22" spans="1:5" ht="12.75">
      <c r="A22" s="5" t="s">
        <v>15</v>
      </c>
      <c r="B22" s="5">
        <v>232.4</v>
      </c>
      <c r="C22" s="45">
        <v>232.4</v>
      </c>
      <c r="D22" s="5"/>
      <c r="E22" s="5"/>
    </row>
    <row r="23" spans="1:5" ht="12.75">
      <c r="A23" s="5" t="s">
        <v>16</v>
      </c>
      <c r="B23" s="5">
        <v>101.6</v>
      </c>
      <c r="C23" s="45">
        <v>101.6</v>
      </c>
      <c r="D23" s="5"/>
      <c r="E23" s="5"/>
    </row>
    <row r="24" spans="1:5" ht="12.75">
      <c r="A24" s="5" t="s">
        <v>17</v>
      </c>
      <c r="B24" s="11">
        <v>1710.19</v>
      </c>
      <c r="C24" s="46">
        <v>1710.19</v>
      </c>
      <c r="D24" s="5"/>
      <c r="E24" s="5"/>
    </row>
    <row r="25" spans="1:5" ht="12.75">
      <c r="A25" s="5" t="s">
        <v>18</v>
      </c>
      <c r="B25" s="11">
        <v>184.72</v>
      </c>
      <c r="C25" s="46">
        <v>184.72</v>
      </c>
      <c r="D25" s="5"/>
      <c r="E25" s="5"/>
    </row>
    <row r="26" spans="1:5" ht="12.75">
      <c r="A26" s="5" t="s">
        <v>19</v>
      </c>
      <c r="B26" s="5">
        <v>99</v>
      </c>
      <c r="C26" s="45">
        <v>99</v>
      </c>
      <c r="D26" s="5"/>
      <c r="E26" s="5"/>
    </row>
    <row r="27" spans="1:5" ht="12.75">
      <c r="A27" s="5" t="s">
        <v>20</v>
      </c>
      <c r="B27" s="5">
        <v>17.8</v>
      </c>
      <c r="C27" s="45">
        <v>17.8</v>
      </c>
      <c r="D27" s="5"/>
      <c r="E27" s="5"/>
    </row>
    <row r="28" spans="1:5" ht="12.75">
      <c r="A28" s="5" t="s">
        <v>21</v>
      </c>
      <c r="B28" s="11">
        <v>79.11</v>
      </c>
      <c r="C28" s="46">
        <v>79.11</v>
      </c>
      <c r="D28" s="5"/>
      <c r="E28" s="5" t="s">
        <v>116</v>
      </c>
    </row>
    <row r="29" spans="1:5" ht="12.75">
      <c r="A29" s="5" t="s">
        <v>21</v>
      </c>
      <c r="B29" s="11">
        <f>333.11+118.6+118.6+158.1+129.9+75.2+276.6+166+50+43+44+40+40+25+55.4+31.5+400</f>
        <v>2105.01</v>
      </c>
      <c r="C29" s="11">
        <f>333.11+118.6+118.6+158.1+129.9+75.2+276.6+166+50+43+44+40+40+25+55.4+31.5+400</f>
        <v>2105.01</v>
      </c>
      <c r="D29" s="5"/>
      <c r="E29" s="4" t="s">
        <v>109</v>
      </c>
    </row>
    <row r="30" spans="1:5" ht="12.75">
      <c r="A30" s="5" t="s">
        <v>22</v>
      </c>
      <c r="B30" s="11">
        <v>182.02</v>
      </c>
      <c r="C30" s="46">
        <v>182.02</v>
      </c>
      <c r="D30" s="5"/>
      <c r="E30" s="5" t="s">
        <v>116</v>
      </c>
    </row>
    <row r="31" spans="1:5" ht="12.75">
      <c r="A31" s="5" t="s">
        <v>23</v>
      </c>
      <c r="B31" s="5">
        <v>31.8</v>
      </c>
      <c r="C31" s="45">
        <v>31.8</v>
      </c>
      <c r="D31" s="5"/>
      <c r="E31" s="5" t="s">
        <v>116</v>
      </c>
    </row>
    <row r="32" spans="1:5" ht="12.75">
      <c r="A32" s="5" t="s">
        <v>24</v>
      </c>
      <c r="B32" s="11">
        <v>79.11</v>
      </c>
      <c r="C32" s="46">
        <v>79.11</v>
      </c>
      <c r="D32" s="5"/>
      <c r="E32" s="5" t="s">
        <v>116</v>
      </c>
    </row>
    <row r="33" spans="1:5" ht="12.75">
      <c r="A33" s="5" t="s">
        <v>24</v>
      </c>
      <c r="B33" s="11">
        <v>98.858</v>
      </c>
      <c r="C33" s="46">
        <v>98.858</v>
      </c>
      <c r="D33" s="5"/>
      <c r="E33" s="4" t="s">
        <v>109</v>
      </c>
    </row>
    <row r="34" spans="1:5" ht="26.25" customHeight="1">
      <c r="A34" s="6" t="s">
        <v>25</v>
      </c>
      <c r="B34" s="11">
        <v>30.52</v>
      </c>
      <c r="C34" s="46">
        <v>30.52</v>
      </c>
      <c r="D34" s="5"/>
      <c r="E34" s="5" t="s">
        <v>116</v>
      </c>
    </row>
    <row r="35" spans="1:5" ht="26.25" customHeight="1">
      <c r="A35" s="6" t="s">
        <v>145</v>
      </c>
      <c r="B35" s="11">
        <f>138.536+1.32</f>
        <v>139.856</v>
      </c>
      <c r="C35" s="11">
        <f>138.536+1.32</f>
        <v>139.856</v>
      </c>
      <c r="D35" s="5"/>
      <c r="E35" s="4" t="s">
        <v>109</v>
      </c>
    </row>
    <row r="36" spans="1:5" ht="25.5">
      <c r="A36" s="6" t="s">
        <v>117</v>
      </c>
      <c r="B36" s="11">
        <v>16.89</v>
      </c>
      <c r="C36" s="46">
        <v>16.89</v>
      </c>
      <c r="D36" s="5"/>
      <c r="E36" s="4" t="s">
        <v>109</v>
      </c>
    </row>
    <row r="37" spans="1:5" s="7" customFormat="1" ht="12.75">
      <c r="A37" s="5" t="s">
        <v>139</v>
      </c>
      <c r="B37" s="5">
        <f>49.154+22</f>
        <v>71.154</v>
      </c>
      <c r="C37" s="5">
        <f>49.154+22</f>
        <v>71.154</v>
      </c>
      <c r="D37" s="5"/>
      <c r="E37" s="4" t="s">
        <v>109</v>
      </c>
    </row>
    <row r="38" spans="1:5" s="7" customFormat="1" ht="12.75">
      <c r="A38" s="5" t="s">
        <v>140</v>
      </c>
      <c r="B38" s="11">
        <v>71.5</v>
      </c>
      <c r="C38" s="46">
        <v>71.5</v>
      </c>
      <c r="D38" s="5"/>
      <c r="E38" s="4" t="s">
        <v>109</v>
      </c>
    </row>
    <row r="39" spans="1:5" s="7" customFormat="1" ht="12.75">
      <c r="A39" s="5" t="s">
        <v>141</v>
      </c>
      <c r="B39" s="11">
        <v>300</v>
      </c>
      <c r="C39" s="46">
        <v>300</v>
      </c>
      <c r="D39" s="5"/>
      <c r="E39" s="4" t="s">
        <v>109</v>
      </c>
    </row>
    <row r="40" spans="1:5" s="7" customFormat="1" ht="12.75">
      <c r="A40" s="5" t="s">
        <v>142</v>
      </c>
      <c r="B40" s="11">
        <v>700</v>
      </c>
      <c r="C40" s="46">
        <v>700</v>
      </c>
      <c r="D40" s="5"/>
      <c r="E40" s="4" t="s">
        <v>109</v>
      </c>
    </row>
    <row r="41" spans="1:5" s="7" customFormat="1" ht="12.75">
      <c r="A41" s="5" t="s">
        <v>143</v>
      </c>
      <c r="B41" s="11">
        <f>1.54+2.42</f>
        <v>3.96</v>
      </c>
      <c r="C41" s="11">
        <f>1.54+2.42</f>
        <v>3.96</v>
      </c>
      <c r="D41" s="5"/>
      <c r="E41" s="4" t="s">
        <v>109</v>
      </c>
    </row>
    <row r="42" spans="1:5" s="7" customFormat="1" ht="12.75">
      <c r="A42" s="5" t="s">
        <v>144</v>
      </c>
      <c r="B42" s="11">
        <v>98.5</v>
      </c>
      <c r="C42" s="46">
        <v>98.5</v>
      </c>
      <c r="D42" s="5"/>
      <c r="E42" s="4" t="s">
        <v>109</v>
      </c>
    </row>
    <row r="43" spans="1:5" ht="12.75">
      <c r="A43" s="5" t="s">
        <v>118</v>
      </c>
      <c r="B43" s="11">
        <v>8</v>
      </c>
      <c r="C43" s="46">
        <v>8</v>
      </c>
      <c r="D43" s="5"/>
      <c r="E43" s="5" t="s">
        <v>116</v>
      </c>
    </row>
    <row r="44" spans="1:7" ht="13.5">
      <c r="A44" s="14" t="s">
        <v>26</v>
      </c>
      <c r="B44" s="13">
        <f>SUM(B13:B43)</f>
        <v>10664.118</v>
      </c>
      <c r="C44" s="13">
        <f>SUM(C13:C43)</f>
        <v>7798.088000000001</v>
      </c>
      <c r="D44" s="13">
        <f>SUM(D13:D43)</f>
        <v>2866.03</v>
      </c>
      <c r="E44" s="5"/>
      <c r="F44" s="48">
        <f>B44-B20-B28-B30-B31-B32-B34-B43</f>
        <v>10154.557999999999</v>
      </c>
      <c r="G44" s="48">
        <f>C44-C20-C28-C30-C31-C32-C34-C43</f>
        <v>7288.528</v>
      </c>
    </row>
    <row r="45" spans="1:5" ht="12.75">
      <c r="A45" s="79" t="s">
        <v>29</v>
      </c>
      <c r="B45" s="80"/>
      <c r="C45" s="80"/>
      <c r="D45" s="80"/>
      <c r="E45" s="81"/>
    </row>
    <row r="46" spans="1:5" ht="99" customHeight="1">
      <c r="A46" s="4" t="s">
        <v>30</v>
      </c>
      <c r="B46" s="11">
        <v>810.251</v>
      </c>
      <c r="C46" s="11">
        <v>810.251</v>
      </c>
      <c r="D46" s="15"/>
      <c r="E46" s="4" t="s">
        <v>109</v>
      </c>
    </row>
    <row r="47" spans="1:5" ht="50.25" customHeight="1">
      <c r="A47" s="4" t="s">
        <v>31</v>
      </c>
      <c r="B47" s="11">
        <v>3.386</v>
      </c>
      <c r="C47" s="11">
        <v>0</v>
      </c>
      <c r="D47" s="11">
        <v>3.386</v>
      </c>
      <c r="E47" s="6" t="s">
        <v>32</v>
      </c>
    </row>
    <row r="48" spans="1:5" ht="74.25" customHeight="1">
      <c r="A48" s="4" t="s">
        <v>35</v>
      </c>
      <c r="B48" s="11">
        <v>624.234</v>
      </c>
      <c r="C48" s="11">
        <v>0</v>
      </c>
      <c r="D48" s="11">
        <v>624.234</v>
      </c>
      <c r="E48" s="6" t="s">
        <v>33</v>
      </c>
    </row>
    <row r="49" spans="1:9" ht="13.5">
      <c r="A49" s="12" t="s">
        <v>36</v>
      </c>
      <c r="B49" s="13">
        <v>1437.871</v>
      </c>
      <c r="C49" s="13">
        <v>810.251</v>
      </c>
      <c r="D49" s="13">
        <v>627.62</v>
      </c>
      <c r="E49" s="5"/>
      <c r="G49" s="33"/>
      <c r="H49" s="33"/>
      <c r="I49" s="34"/>
    </row>
    <row r="50" spans="1:9" ht="14.25" customHeight="1">
      <c r="A50" s="56" t="s">
        <v>37</v>
      </c>
      <c r="B50" s="57"/>
      <c r="C50" s="57"/>
      <c r="D50" s="57"/>
      <c r="E50" s="58"/>
      <c r="G50" s="1"/>
      <c r="H50" s="1"/>
      <c r="I50" s="1"/>
    </row>
    <row r="51" spans="1:5" ht="38.25">
      <c r="A51" s="4" t="s">
        <v>38</v>
      </c>
      <c r="B51" s="5">
        <v>1.7</v>
      </c>
      <c r="C51" s="5">
        <v>1.7</v>
      </c>
      <c r="D51" s="5"/>
      <c r="E51" s="5"/>
    </row>
    <row r="52" spans="1:5" ht="38.25">
      <c r="A52" s="4" t="s">
        <v>39</v>
      </c>
      <c r="B52" s="5">
        <v>0.5</v>
      </c>
      <c r="C52" s="5">
        <v>0.5</v>
      </c>
      <c r="D52" s="5"/>
      <c r="E52" s="5"/>
    </row>
    <row r="53" spans="1:5" ht="38.25">
      <c r="A53" s="4" t="s">
        <v>40</v>
      </c>
      <c r="B53" s="5">
        <v>0.3</v>
      </c>
      <c r="C53" s="5">
        <v>0.3</v>
      </c>
      <c r="D53" s="5"/>
      <c r="E53" s="5"/>
    </row>
    <row r="54" spans="1:5" ht="12.75">
      <c r="A54" s="4" t="s">
        <v>41</v>
      </c>
      <c r="B54" s="5">
        <v>0.5</v>
      </c>
      <c r="C54" s="5">
        <v>0.5</v>
      </c>
      <c r="D54" s="5"/>
      <c r="E54" s="5"/>
    </row>
    <row r="55" spans="1:5" ht="38.25">
      <c r="A55" s="4" t="s">
        <v>42</v>
      </c>
      <c r="B55" s="5">
        <v>0.5</v>
      </c>
      <c r="C55" s="5">
        <v>0.5</v>
      </c>
      <c r="D55" s="5"/>
      <c r="E55" s="5"/>
    </row>
    <row r="56" spans="1:5" ht="38.25">
      <c r="A56" s="4" t="s">
        <v>43</v>
      </c>
      <c r="B56" s="5">
        <v>0.3</v>
      </c>
      <c r="C56" s="5">
        <v>0.3</v>
      </c>
      <c r="D56" s="5"/>
      <c r="E56" s="5"/>
    </row>
    <row r="57" spans="1:5" ht="25.5">
      <c r="A57" s="4" t="s">
        <v>44</v>
      </c>
      <c r="B57" s="5">
        <v>1.3</v>
      </c>
      <c r="C57" s="5">
        <v>1.3</v>
      </c>
      <c r="D57" s="5"/>
      <c r="E57" s="5"/>
    </row>
    <row r="58" spans="1:5" ht="25.5">
      <c r="A58" s="4" t="s">
        <v>45</v>
      </c>
      <c r="B58" s="5">
        <v>0.8</v>
      </c>
      <c r="C58" s="5">
        <v>0.8</v>
      </c>
      <c r="D58" s="5"/>
      <c r="E58" s="5"/>
    </row>
    <row r="59" spans="1:5" ht="25.5">
      <c r="A59" s="4" t="s">
        <v>46</v>
      </c>
      <c r="B59" s="5">
        <v>1.2</v>
      </c>
      <c r="C59" s="5">
        <v>1.2</v>
      </c>
      <c r="D59" s="5"/>
      <c r="E59" s="5"/>
    </row>
    <row r="60" spans="1:5" ht="25.5">
      <c r="A60" s="4" t="s">
        <v>47</v>
      </c>
      <c r="B60" s="5">
        <v>1.2</v>
      </c>
      <c r="C60" s="5">
        <v>1.2</v>
      </c>
      <c r="D60" s="5"/>
      <c r="E60" s="5"/>
    </row>
    <row r="61" spans="1:5" ht="25.5">
      <c r="A61" s="4" t="s">
        <v>48</v>
      </c>
      <c r="B61" s="5">
        <v>9.3</v>
      </c>
      <c r="C61" s="5">
        <v>9.3</v>
      </c>
      <c r="D61" s="5"/>
      <c r="E61" s="5"/>
    </row>
    <row r="62" spans="1:5" ht="38.25">
      <c r="A62" s="4" t="s">
        <v>49</v>
      </c>
      <c r="B62" s="5">
        <v>0.5</v>
      </c>
      <c r="C62" s="5">
        <v>0.5</v>
      </c>
      <c r="D62" s="5"/>
      <c r="E62" s="5"/>
    </row>
    <row r="63" spans="1:5" ht="38.25">
      <c r="A63" s="4" t="s">
        <v>50</v>
      </c>
      <c r="B63" s="11">
        <v>1</v>
      </c>
      <c r="C63" s="11">
        <v>1</v>
      </c>
      <c r="D63" s="5"/>
      <c r="E63" s="5"/>
    </row>
    <row r="64" spans="1:5" ht="25.5">
      <c r="A64" s="4" t="s">
        <v>51</v>
      </c>
      <c r="B64" s="5">
        <v>1.5</v>
      </c>
      <c r="C64" s="5">
        <v>1.5</v>
      </c>
      <c r="D64" s="5"/>
      <c r="E64" s="5"/>
    </row>
    <row r="65" spans="1:5" ht="25.5">
      <c r="A65" s="4" t="s">
        <v>52</v>
      </c>
      <c r="B65" s="5">
        <v>2</v>
      </c>
      <c r="C65" s="5">
        <v>2</v>
      </c>
      <c r="D65" s="5"/>
      <c r="E65" s="5"/>
    </row>
    <row r="66" spans="1:5" ht="25.5">
      <c r="A66" s="4" t="s">
        <v>53</v>
      </c>
      <c r="B66" s="11">
        <v>2</v>
      </c>
      <c r="C66" s="11">
        <v>2</v>
      </c>
      <c r="D66" s="5"/>
      <c r="E66" s="5"/>
    </row>
    <row r="67" spans="1:5" ht="25.5">
      <c r="A67" s="4" t="s">
        <v>54</v>
      </c>
      <c r="B67" s="5">
        <v>1.2</v>
      </c>
      <c r="C67" s="5">
        <v>1.2</v>
      </c>
      <c r="D67" s="5"/>
      <c r="E67" s="5"/>
    </row>
    <row r="68" spans="1:5" ht="38.25">
      <c r="A68" s="4" t="s">
        <v>55</v>
      </c>
      <c r="B68" s="5">
        <v>0.5</v>
      </c>
      <c r="C68" s="5">
        <v>0.5</v>
      </c>
      <c r="D68" s="5"/>
      <c r="E68" s="5"/>
    </row>
    <row r="69" spans="1:5" ht="38.25">
      <c r="A69" s="4" t="s">
        <v>38</v>
      </c>
      <c r="B69" s="5">
        <v>1.8</v>
      </c>
      <c r="C69" s="5">
        <v>1.8</v>
      </c>
      <c r="D69" s="5"/>
      <c r="E69" s="5"/>
    </row>
    <row r="70" spans="1:5" ht="25.5">
      <c r="A70" s="4" t="s">
        <v>56</v>
      </c>
      <c r="B70" s="5">
        <v>1.2</v>
      </c>
      <c r="C70" s="5">
        <v>1.2</v>
      </c>
      <c r="D70" s="5"/>
      <c r="E70" s="5"/>
    </row>
    <row r="71" spans="1:5" ht="25.5">
      <c r="A71" s="4" t="s">
        <v>57</v>
      </c>
      <c r="B71" s="11">
        <v>5</v>
      </c>
      <c r="C71" s="11">
        <v>5</v>
      </c>
      <c r="D71" s="5"/>
      <c r="E71" s="5"/>
    </row>
    <row r="72" spans="1:5" ht="38.25">
      <c r="A72" s="4" t="s">
        <v>58</v>
      </c>
      <c r="B72" s="11">
        <v>5</v>
      </c>
      <c r="C72" s="11">
        <v>5</v>
      </c>
      <c r="D72" s="5"/>
      <c r="E72" s="5"/>
    </row>
    <row r="73" spans="1:5" ht="25.5">
      <c r="A73" s="16" t="s">
        <v>59</v>
      </c>
      <c r="B73" s="5"/>
      <c r="C73" s="5"/>
      <c r="D73" s="5"/>
      <c r="E73" s="5"/>
    </row>
    <row r="74" spans="1:5" ht="25.5">
      <c r="A74" s="4" t="s">
        <v>60</v>
      </c>
      <c r="B74" s="5">
        <v>11.6</v>
      </c>
      <c r="C74" s="5">
        <v>11.6</v>
      </c>
      <c r="D74" s="5"/>
      <c r="E74" s="5"/>
    </row>
    <row r="75" spans="1:5" ht="24.75" customHeight="1">
      <c r="A75" s="12" t="s">
        <v>61</v>
      </c>
      <c r="B75" s="14">
        <f>SUM(B51:B74)</f>
        <v>50.9</v>
      </c>
      <c r="C75" s="14">
        <f>SUM(C51:C74)</f>
        <v>50.9</v>
      </c>
      <c r="D75" s="14"/>
      <c r="E75" s="14"/>
    </row>
    <row r="76" spans="1:5" ht="14.25">
      <c r="A76" s="76" t="s">
        <v>62</v>
      </c>
      <c r="B76" s="77"/>
      <c r="C76" s="77"/>
      <c r="D76" s="77"/>
      <c r="E76" s="78"/>
    </row>
    <row r="77" spans="1:5" ht="38.25">
      <c r="A77" s="4" t="s">
        <v>63</v>
      </c>
      <c r="B77" s="5">
        <v>2.5</v>
      </c>
      <c r="C77" s="5">
        <v>2.5</v>
      </c>
      <c r="D77" s="5"/>
      <c r="E77" s="17"/>
    </row>
    <row r="78" spans="1:5" ht="13.5">
      <c r="A78" s="14" t="s">
        <v>64</v>
      </c>
      <c r="B78" s="14">
        <f>SUM(B77)</f>
        <v>2.5</v>
      </c>
      <c r="C78" s="14">
        <f>SUM(C77)</f>
        <v>2.5</v>
      </c>
      <c r="D78" s="5"/>
      <c r="E78" s="17"/>
    </row>
    <row r="79" spans="1:5" ht="14.25">
      <c r="A79" s="82" t="s">
        <v>65</v>
      </c>
      <c r="B79" s="83"/>
      <c r="C79" s="83"/>
      <c r="D79" s="83"/>
      <c r="E79" s="84"/>
    </row>
    <row r="80" spans="1:5" ht="102">
      <c r="A80" s="4" t="s">
        <v>86</v>
      </c>
      <c r="B80" s="4">
        <v>1.2</v>
      </c>
      <c r="C80" s="4">
        <v>1.2</v>
      </c>
      <c r="D80" s="4"/>
      <c r="E80" s="4"/>
    </row>
    <row r="81" spans="1:5" ht="51">
      <c r="A81" s="4" t="s">
        <v>87</v>
      </c>
      <c r="B81" s="4">
        <v>0.3</v>
      </c>
      <c r="C81" s="4">
        <v>0.3</v>
      </c>
      <c r="D81" s="4"/>
      <c r="E81" s="4"/>
    </row>
    <row r="82" spans="1:5" ht="63" customHeight="1">
      <c r="A82" s="85" t="s">
        <v>88</v>
      </c>
      <c r="B82" s="85">
        <v>3.5</v>
      </c>
      <c r="C82" s="85">
        <v>3.5</v>
      </c>
      <c r="D82" s="85"/>
      <c r="E82" s="85"/>
    </row>
    <row r="83" spans="1:5" ht="12" customHeight="1">
      <c r="A83" s="86"/>
      <c r="B83" s="86"/>
      <c r="C83" s="86"/>
      <c r="D83" s="86"/>
      <c r="E83" s="86"/>
    </row>
    <row r="84" spans="1:5" ht="12.75">
      <c r="A84" s="18" t="s">
        <v>66</v>
      </c>
      <c r="B84" s="19">
        <f>SUM(B80:B83)</f>
        <v>5</v>
      </c>
      <c r="C84" s="19">
        <f>SUM(C80:C83)</f>
        <v>5</v>
      </c>
      <c r="D84" s="18"/>
      <c r="E84" s="18"/>
    </row>
    <row r="85" spans="1:5" ht="12.75">
      <c r="A85" s="87" t="s">
        <v>77</v>
      </c>
      <c r="B85" s="88"/>
      <c r="C85" s="88"/>
      <c r="D85" s="88"/>
      <c r="E85" s="89"/>
    </row>
    <row r="86" spans="1:5" ht="25.5">
      <c r="A86" s="20" t="s">
        <v>78</v>
      </c>
      <c r="B86" s="21">
        <v>509.5</v>
      </c>
      <c r="C86" s="21">
        <v>509.5</v>
      </c>
      <c r="D86" s="21"/>
      <c r="E86" s="22"/>
    </row>
    <row r="87" spans="1:5" ht="38.25">
      <c r="A87" s="20" t="s">
        <v>79</v>
      </c>
      <c r="B87" s="26">
        <v>44</v>
      </c>
      <c r="C87" s="26">
        <v>44</v>
      </c>
      <c r="D87" s="21"/>
      <c r="E87" s="22"/>
    </row>
    <row r="88" spans="1:5" ht="25.5">
      <c r="A88" s="20" t="s">
        <v>80</v>
      </c>
      <c r="B88" s="26">
        <v>48</v>
      </c>
      <c r="C88" s="26">
        <v>48</v>
      </c>
      <c r="D88" s="21"/>
      <c r="E88" s="22"/>
    </row>
    <row r="89" spans="1:5" ht="25.5">
      <c r="A89" s="20" t="s">
        <v>81</v>
      </c>
      <c r="B89" s="26">
        <v>47</v>
      </c>
      <c r="C89" s="26">
        <v>47</v>
      </c>
      <c r="D89" s="21"/>
      <c r="E89" s="22"/>
    </row>
    <row r="90" spans="1:5" ht="38.25">
      <c r="A90" s="20" t="s">
        <v>82</v>
      </c>
      <c r="B90" s="26">
        <v>26</v>
      </c>
      <c r="C90" s="26">
        <v>26</v>
      </c>
      <c r="D90" s="21"/>
      <c r="E90" s="22"/>
    </row>
    <row r="91" spans="1:5" ht="25.5">
      <c r="A91" s="20" t="s">
        <v>83</v>
      </c>
      <c r="B91" s="21">
        <v>22.8</v>
      </c>
      <c r="C91" s="21">
        <v>22.8</v>
      </c>
      <c r="D91" s="21"/>
      <c r="E91" s="22"/>
    </row>
    <row r="92" spans="1:5" ht="63.75">
      <c r="A92" s="20" t="s">
        <v>84</v>
      </c>
      <c r="B92" s="21">
        <v>28.6</v>
      </c>
      <c r="C92" s="21">
        <v>28.6</v>
      </c>
      <c r="D92" s="21"/>
      <c r="E92" s="22"/>
    </row>
    <row r="93" spans="1:5" ht="13.5">
      <c r="A93" s="23" t="s">
        <v>85</v>
      </c>
      <c r="B93" s="24">
        <f>SUM(B86:B92)</f>
        <v>725.9</v>
      </c>
      <c r="C93" s="24">
        <f>SUM(C86:C92)</f>
        <v>725.9</v>
      </c>
      <c r="D93" s="24"/>
      <c r="E93" s="25"/>
    </row>
    <row r="94" spans="1:5" ht="14.25">
      <c r="A94" s="56" t="s">
        <v>89</v>
      </c>
      <c r="B94" s="57"/>
      <c r="C94" s="57"/>
      <c r="D94" s="57"/>
      <c r="E94" s="58"/>
    </row>
    <row r="95" spans="1:5" ht="25.5">
      <c r="A95" s="20" t="s">
        <v>93</v>
      </c>
      <c r="B95" s="28">
        <v>15</v>
      </c>
      <c r="C95" s="28">
        <v>15</v>
      </c>
      <c r="D95" s="27"/>
      <c r="E95" s="27"/>
    </row>
    <row r="96" spans="1:5" ht="25.5">
      <c r="A96" s="20" t="s">
        <v>90</v>
      </c>
      <c r="B96" s="28">
        <v>9</v>
      </c>
      <c r="C96" s="28">
        <v>9</v>
      </c>
      <c r="D96" s="27"/>
      <c r="E96" s="27"/>
    </row>
    <row r="97" spans="1:5" ht="12.75">
      <c r="A97" s="20" t="s">
        <v>91</v>
      </c>
      <c r="B97" s="28">
        <v>5</v>
      </c>
      <c r="C97" s="28">
        <v>5</v>
      </c>
      <c r="D97" s="27"/>
      <c r="E97" s="27"/>
    </row>
    <row r="98" spans="1:5" ht="13.5">
      <c r="A98" s="30" t="s">
        <v>92</v>
      </c>
      <c r="B98" s="29">
        <f>SUM(B95:B97)</f>
        <v>29</v>
      </c>
      <c r="C98" s="29">
        <f>SUM(C95:C97)</f>
        <v>29</v>
      </c>
      <c r="D98" s="27"/>
      <c r="E98" s="27"/>
    </row>
    <row r="99" spans="1:5" ht="14.25">
      <c r="A99" s="61" t="s">
        <v>67</v>
      </c>
      <c r="B99" s="62"/>
      <c r="C99" s="62"/>
      <c r="D99" s="62"/>
      <c r="E99" s="63"/>
    </row>
    <row r="100" spans="1:5" ht="51">
      <c r="A100" s="4" t="s">
        <v>70</v>
      </c>
      <c r="B100" s="11">
        <v>18</v>
      </c>
      <c r="C100" s="11">
        <v>18</v>
      </c>
      <c r="D100" s="5"/>
      <c r="E100" s="49" t="s">
        <v>116</v>
      </c>
    </row>
    <row r="101" spans="1:5" ht="51">
      <c r="A101" s="4" t="s">
        <v>71</v>
      </c>
      <c r="B101" s="11">
        <v>258.80395</v>
      </c>
      <c r="C101" s="11">
        <v>258.80395</v>
      </c>
      <c r="D101" s="5"/>
      <c r="E101" s="4" t="s">
        <v>109</v>
      </c>
    </row>
    <row r="102" spans="1:5" ht="51">
      <c r="A102" s="4" t="s">
        <v>72</v>
      </c>
      <c r="B102" s="11">
        <v>108.23648</v>
      </c>
      <c r="C102" s="11">
        <v>108.23648</v>
      </c>
      <c r="D102" s="5"/>
      <c r="E102" s="4" t="s">
        <v>109</v>
      </c>
    </row>
    <row r="103" spans="1:5" ht="51">
      <c r="A103" s="4" t="s">
        <v>73</v>
      </c>
      <c r="B103" s="11">
        <v>179.69804</v>
      </c>
      <c r="C103" s="11">
        <v>179.69804</v>
      </c>
      <c r="D103" s="5"/>
      <c r="E103" s="4" t="s">
        <v>109</v>
      </c>
    </row>
    <row r="104" spans="1:5" ht="51">
      <c r="A104" s="4" t="s">
        <v>74</v>
      </c>
      <c r="B104" s="11">
        <v>146.45386</v>
      </c>
      <c r="C104" s="11">
        <v>146.45386</v>
      </c>
      <c r="D104" s="5"/>
      <c r="E104" s="4" t="s">
        <v>109</v>
      </c>
    </row>
    <row r="105" spans="1:5" ht="63.75">
      <c r="A105" s="4" t="s">
        <v>75</v>
      </c>
      <c r="B105" s="11">
        <v>127.01898</v>
      </c>
      <c r="C105" s="11">
        <v>127.01898</v>
      </c>
      <c r="D105" s="5"/>
      <c r="E105" s="4" t="s">
        <v>109</v>
      </c>
    </row>
    <row r="106" spans="1:5" ht="63.75">
      <c r="A106" s="4" t="s">
        <v>68</v>
      </c>
      <c r="B106" s="11">
        <v>107.4112</v>
      </c>
      <c r="C106" s="11">
        <v>107.4112</v>
      </c>
      <c r="D106" s="5"/>
      <c r="E106" s="4" t="s">
        <v>109</v>
      </c>
    </row>
    <row r="107" spans="1:5" ht="63.75">
      <c r="A107" s="4" t="s">
        <v>76</v>
      </c>
      <c r="B107" s="11">
        <v>70.14191</v>
      </c>
      <c r="C107" s="11">
        <v>70.14191</v>
      </c>
      <c r="D107" s="5"/>
      <c r="E107" s="4" t="s">
        <v>109</v>
      </c>
    </row>
    <row r="108" spans="1:5" ht="12.75">
      <c r="A108" s="4" t="s">
        <v>146</v>
      </c>
      <c r="B108" s="11">
        <f>17.888+21.3+16.5+9.563+12.05</f>
        <v>77.301</v>
      </c>
      <c r="C108" s="11">
        <f>17.888+21.3+16.5+9.563+12.05</f>
        <v>77.301</v>
      </c>
      <c r="D108" s="5"/>
      <c r="E108" s="4" t="s">
        <v>109</v>
      </c>
    </row>
    <row r="109" spans="1:5" ht="38.25">
      <c r="A109" s="4" t="s">
        <v>147</v>
      </c>
      <c r="B109" s="11">
        <v>42.849</v>
      </c>
      <c r="C109" s="11">
        <v>42.849</v>
      </c>
      <c r="D109" s="5"/>
      <c r="E109" s="4" t="s">
        <v>109</v>
      </c>
    </row>
    <row r="110" spans="1:5" ht="12.75">
      <c r="A110" s="5" t="s">
        <v>119</v>
      </c>
      <c r="B110" s="11">
        <v>4.366</v>
      </c>
      <c r="C110" s="46">
        <v>4.366</v>
      </c>
      <c r="D110" s="5"/>
      <c r="E110" s="5" t="s">
        <v>116</v>
      </c>
    </row>
    <row r="111" spans="1:5" ht="13.5">
      <c r="A111" s="12" t="s">
        <v>69</v>
      </c>
      <c r="B111" s="13">
        <f>SUM(B100:B110)</f>
        <v>1140.2804199999998</v>
      </c>
      <c r="C111" s="13">
        <f>SUM(C100:C110)</f>
        <v>1140.2804199999998</v>
      </c>
      <c r="D111" s="14"/>
      <c r="E111" s="14"/>
    </row>
    <row r="112" spans="1:5" ht="14.25">
      <c r="A112" s="61" t="s">
        <v>94</v>
      </c>
      <c r="B112" s="62"/>
      <c r="C112" s="62"/>
      <c r="D112" s="62"/>
      <c r="E112" s="63"/>
    </row>
    <row r="113" spans="1:5" ht="25.5" customHeight="1">
      <c r="A113" s="50" t="s">
        <v>95</v>
      </c>
      <c r="B113" s="51">
        <v>40</v>
      </c>
      <c r="C113" s="51">
        <v>40</v>
      </c>
      <c r="D113" s="50"/>
      <c r="E113" s="4" t="s">
        <v>109</v>
      </c>
    </row>
    <row r="114" spans="1:6" ht="41.25" customHeight="1">
      <c r="A114" s="64" t="s">
        <v>96</v>
      </c>
      <c r="B114" s="55">
        <v>217.97</v>
      </c>
      <c r="C114" s="55">
        <v>217.97</v>
      </c>
      <c r="D114" s="59"/>
      <c r="E114" s="4" t="s">
        <v>109</v>
      </c>
      <c r="F114" s="48"/>
    </row>
    <row r="115" spans="1:5" ht="0.75" customHeight="1" hidden="1">
      <c r="A115" s="64"/>
      <c r="B115" s="55"/>
      <c r="C115" s="55"/>
      <c r="D115" s="59"/>
      <c r="E115" s="4" t="s">
        <v>109</v>
      </c>
    </row>
    <row r="116" spans="1:5" ht="40.5" customHeight="1">
      <c r="A116" s="64" t="s">
        <v>97</v>
      </c>
      <c r="B116" s="55">
        <v>43.65</v>
      </c>
      <c r="C116" s="55">
        <v>43.65</v>
      </c>
      <c r="D116" s="59"/>
      <c r="E116" s="4" t="s">
        <v>109</v>
      </c>
    </row>
    <row r="117" spans="1:5" ht="12.75" customHeight="1" hidden="1">
      <c r="A117" s="64"/>
      <c r="B117" s="55"/>
      <c r="C117" s="55"/>
      <c r="D117" s="59"/>
      <c r="E117" s="4" t="s">
        <v>109</v>
      </c>
    </row>
    <row r="118" spans="1:5" ht="51.75" customHeight="1">
      <c r="A118" s="64" t="s">
        <v>98</v>
      </c>
      <c r="B118" s="55">
        <v>87.11</v>
      </c>
      <c r="C118" s="55">
        <v>87.11</v>
      </c>
      <c r="D118" s="59"/>
      <c r="E118" s="4" t="s">
        <v>109</v>
      </c>
    </row>
    <row r="119" spans="1:5" ht="12.75" customHeight="1" hidden="1">
      <c r="A119" s="64"/>
      <c r="B119" s="55"/>
      <c r="C119" s="55"/>
      <c r="D119" s="59"/>
      <c r="E119" s="4" t="s">
        <v>109</v>
      </c>
    </row>
    <row r="120" spans="1:5" ht="46.5" customHeight="1">
      <c r="A120" s="64" t="s">
        <v>99</v>
      </c>
      <c r="B120" s="55">
        <v>473.22</v>
      </c>
      <c r="C120" s="55">
        <v>473.22</v>
      </c>
      <c r="D120" s="59"/>
      <c r="E120" s="41" t="s">
        <v>109</v>
      </c>
    </row>
    <row r="121" spans="1:5" ht="3" customHeight="1">
      <c r="A121" s="64"/>
      <c r="B121" s="55"/>
      <c r="C121" s="55"/>
      <c r="D121" s="59"/>
      <c r="E121" s="42" t="s">
        <v>109</v>
      </c>
    </row>
    <row r="122" spans="1:5" ht="40.5" customHeight="1">
      <c r="A122" s="50" t="s">
        <v>100</v>
      </c>
      <c r="B122" s="51">
        <v>175.45</v>
      </c>
      <c r="C122" s="51">
        <v>175.45</v>
      </c>
      <c r="D122" s="50"/>
      <c r="E122" s="4" t="s">
        <v>109</v>
      </c>
    </row>
    <row r="123" spans="1:5" ht="26.25" customHeight="1">
      <c r="A123" s="52" t="s">
        <v>127</v>
      </c>
      <c r="B123" s="53">
        <v>26.552</v>
      </c>
      <c r="C123" s="53">
        <v>26.552</v>
      </c>
      <c r="D123" s="52"/>
      <c r="E123" s="5" t="s">
        <v>116</v>
      </c>
    </row>
    <row r="124" spans="1:5" ht="26.25" customHeight="1">
      <c r="A124" s="52" t="s">
        <v>148</v>
      </c>
      <c r="B124" s="53">
        <v>64</v>
      </c>
      <c r="C124" s="53">
        <v>64</v>
      </c>
      <c r="D124" s="52"/>
      <c r="E124" s="4" t="s">
        <v>109</v>
      </c>
    </row>
    <row r="125" spans="1:5" ht="26.25" customHeight="1">
      <c r="A125" s="52" t="s">
        <v>149</v>
      </c>
      <c r="B125" s="53">
        <v>5</v>
      </c>
      <c r="C125" s="53">
        <v>5</v>
      </c>
      <c r="D125" s="52"/>
      <c r="E125" s="4" t="s">
        <v>109</v>
      </c>
    </row>
    <row r="126" spans="1:5" ht="13.5">
      <c r="A126" s="14" t="s">
        <v>101</v>
      </c>
      <c r="B126" s="13">
        <f>SUM(B113:B125)</f>
        <v>1132.952</v>
      </c>
      <c r="C126" s="13">
        <f>SUM(C113:C125)</f>
        <v>1132.952</v>
      </c>
      <c r="D126" s="18"/>
      <c r="E126" s="18"/>
    </row>
    <row r="127" spans="1:5" ht="14.25">
      <c r="A127" s="61" t="s">
        <v>102</v>
      </c>
      <c r="B127" s="62"/>
      <c r="C127" s="62"/>
      <c r="D127" s="62"/>
      <c r="E127" s="63"/>
    </row>
    <row r="128" spans="1:5" ht="53.25" customHeight="1">
      <c r="A128" s="4" t="s">
        <v>103</v>
      </c>
      <c r="B128" s="31">
        <v>28.5</v>
      </c>
      <c r="C128" s="31">
        <v>28.5</v>
      </c>
      <c r="D128" s="5"/>
      <c r="E128" s="4" t="s">
        <v>126</v>
      </c>
    </row>
    <row r="129" spans="1:5" ht="55.5" customHeight="1">
      <c r="A129" s="4" t="s">
        <v>103</v>
      </c>
      <c r="B129" s="32">
        <f>4+50</f>
        <v>54</v>
      </c>
      <c r="C129" s="32">
        <f>4+50</f>
        <v>54</v>
      </c>
      <c r="D129" s="5"/>
      <c r="E129" s="4" t="s">
        <v>109</v>
      </c>
    </row>
    <row r="130" spans="1:5" ht="12.75">
      <c r="A130" s="5" t="s">
        <v>120</v>
      </c>
      <c r="B130" s="11">
        <v>1.4</v>
      </c>
      <c r="C130" s="46">
        <v>1.4</v>
      </c>
      <c r="D130" s="5"/>
      <c r="E130" s="5" t="s">
        <v>116</v>
      </c>
    </row>
    <row r="131" spans="1:5" ht="13.5">
      <c r="A131" s="12" t="s">
        <v>104</v>
      </c>
      <c r="B131" s="47">
        <f>SUM(B128:B130)</f>
        <v>83.9</v>
      </c>
      <c r="C131" s="47">
        <f>SUM(C128:C130)</f>
        <v>83.9</v>
      </c>
      <c r="D131" s="14"/>
      <c r="E131" s="5"/>
    </row>
    <row r="132" spans="1:5" ht="14.25" customHeight="1">
      <c r="A132" s="56" t="s">
        <v>128</v>
      </c>
      <c r="B132" s="57"/>
      <c r="C132" s="57"/>
      <c r="D132" s="57"/>
      <c r="E132" s="58"/>
    </row>
    <row r="133" spans="1:5" ht="14.25" customHeight="1">
      <c r="A133" s="4" t="s">
        <v>129</v>
      </c>
      <c r="B133" s="11">
        <f>274.95-47.132</f>
        <v>227.81799999999998</v>
      </c>
      <c r="C133" s="11">
        <f>274.95-47.132</f>
        <v>227.81799999999998</v>
      </c>
      <c r="D133" s="5"/>
      <c r="E133" s="4" t="s">
        <v>109</v>
      </c>
    </row>
    <row r="134" spans="1:5" ht="14.25" customHeight="1">
      <c r="A134" s="4" t="s">
        <v>129</v>
      </c>
      <c r="B134" s="11">
        <v>47.132</v>
      </c>
      <c r="C134" s="11">
        <v>47.132</v>
      </c>
      <c r="D134" s="5"/>
      <c r="E134" s="5" t="s">
        <v>116</v>
      </c>
    </row>
    <row r="135" spans="1:5" ht="14.25" customHeight="1">
      <c r="A135" s="4" t="s">
        <v>130</v>
      </c>
      <c r="B135" s="11">
        <v>491.174</v>
      </c>
      <c r="C135" s="11">
        <v>491.174</v>
      </c>
      <c r="D135" s="5"/>
      <c r="E135" s="4" t="s">
        <v>109</v>
      </c>
    </row>
    <row r="136" spans="1:5" ht="14.25" customHeight="1">
      <c r="A136" s="4" t="s">
        <v>131</v>
      </c>
      <c r="B136" s="11">
        <v>81.258</v>
      </c>
      <c r="C136" s="11">
        <v>81.258</v>
      </c>
      <c r="D136" s="5"/>
      <c r="E136" s="4" t="s">
        <v>109</v>
      </c>
    </row>
    <row r="137" spans="1:5" ht="42.75" customHeight="1">
      <c r="A137" s="4" t="s">
        <v>132</v>
      </c>
      <c r="B137" s="11">
        <v>50</v>
      </c>
      <c r="C137" s="11">
        <v>50</v>
      </c>
      <c r="D137" s="5"/>
      <c r="E137" s="4" t="s">
        <v>109</v>
      </c>
    </row>
    <row r="138" spans="1:5" ht="14.25" customHeight="1">
      <c r="A138" s="14" t="s">
        <v>133</v>
      </c>
      <c r="B138" s="13">
        <f>SUM(B133:B137)</f>
        <v>897.3820000000001</v>
      </c>
      <c r="C138" s="13">
        <f>SUM(C133:C137)</f>
        <v>897.3820000000001</v>
      </c>
      <c r="D138" s="14"/>
      <c r="E138" s="14"/>
    </row>
    <row r="139" spans="1:5" ht="14.25" customHeight="1">
      <c r="A139" s="56" t="s">
        <v>134</v>
      </c>
      <c r="B139" s="57"/>
      <c r="C139" s="57"/>
      <c r="D139" s="57"/>
      <c r="E139" s="58"/>
    </row>
    <row r="140" spans="1:5" ht="28.5" customHeight="1">
      <c r="A140" s="4" t="s">
        <v>135</v>
      </c>
      <c r="B140" s="11">
        <v>190.11</v>
      </c>
      <c r="C140" s="11">
        <v>190.11</v>
      </c>
      <c r="D140" s="5"/>
      <c r="E140" s="5" t="s">
        <v>116</v>
      </c>
    </row>
    <row r="141" spans="1:5" ht="28.5" customHeight="1">
      <c r="A141" s="4" t="s">
        <v>135</v>
      </c>
      <c r="B141" s="11">
        <f>52.6+812</f>
        <v>864.6</v>
      </c>
      <c r="C141" s="11">
        <f>52.6+812</f>
        <v>864.6</v>
      </c>
      <c r="D141" s="5"/>
      <c r="E141" s="4" t="s">
        <v>109</v>
      </c>
    </row>
    <row r="142" spans="1:5" ht="14.25" customHeight="1">
      <c r="A142" s="4" t="s">
        <v>137</v>
      </c>
      <c r="B142" s="11">
        <v>200</v>
      </c>
      <c r="C142" s="11">
        <v>200</v>
      </c>
      <c r="D142" s="5"/>
      <c r="E142" s="4" t="s">
        <v>109</v>
      </c>
    </row>
    <row r="143" spans="1:5" ht="14.25" customHeight="1">
      <c r="A143" s="4" t="s">
        <v>138</v>
      </c>
      <c r="B143" s="11">
        <v>9</v>
      </c>
      <c r="C143" s="11">
        <v>9</v>
      </c>
      <c r="D143" s="5"/>
      <c r="E143" s="4" t="s">
        <v>109</v>
      </c>
    </row>
    <row r="144" spans="1:5" ht="14.25" customHeight="1">
      <c r="A144" s="4" t="s">
        <v>120</v>
      </c>
      <c r="B144" s="11">
        <v>12</v>
      </c>
      <c r="C144" s="11">
        <v>12</v>
      </c>
      <c r="D144" s="5"/>
      <c r="E144" s="4" t="s">
        <v>109</v>
      </c>
    </row>
    <row r="145" spans="1:5" ht="14.25" customHeight="1">
      <c r="A145" s="14" t="s">
        <v>136</v>
      </c>
      <c r="B145" s="13">
        <f>SUM(B140:B144)</f>
        <v>1275.71</v>
      </c>
      <c r="C145" s="13">
        <f>SUM(C140:C144)</f>
        <v>1275.71</v>
      </c>
      <c r="D145" s="14"/>
      <c r="E145" s="14"/>
    </row>
    <row r="146" spans="1:5" ht="14.25" customHeight="1">
      <c r="A146" s="56" t="s">
        <v>105</v>
      </c>
      <c r="B146" s="57"/>
      <c r="C146" s="57"/>
      <c r="D146" s="57"/>
      <c r="E146" s="58"/>
    </row>
    <row r="147" spans="1:5" ht="14.25" customHeight="1">
      <c r="A147" s="4" t="s">
        <v>106</v>
      </c>
      <c r="B147" s="11">
        <f>31.99+2.449+1.793</f>
        <v>36.232</v>
      </c>
      <c r="C147" s="11">
        <f>31.99+2.449+1.793</f>
        <v>36.232</v>
      </c>
      <c r="D147" s="5"/>
      <c r="E147" s="5" t="s">
        <v>116</v>
      </c>
    </row>
    <row r="148" spans="1:5" ht="14.25" customHeight="1">
      <c r="A148" s="4" t="s">
        <v>121</v>
      </c>
      <c r="B148" s="11">
        <v>35.3</v>
      </c>
      <c r="C148" s="11">
        <v>35.3</v>
      </c>
      <c r="D148" s="5"/>
      <c r="E148" s="5" t="s">
        <v>116</v>
      </c>
    </row>
    <row r="149" spans="1:5" ht="14.25" customHeight="1">
      <c r="A149" s="4" t="s">
        <v>124</v>
      </c>
      <c r="B149" s="11">
        <f>17.376+17.461+19.368</f>
        <v>54.205</v>
      </c>
      <c r="C149" s="11">
        <f>17.376+17.461+19.368</f>
        <v>54.205</v>
      </c>
      <c r="D149" s="5"/>
      <c r="E149" s="5" t="s">
        <v>116</v>
      </c>
    </row>
    <row r="150" spans="1:5" ht="14.25" customHeight="1">
      <c r="A150" s="4" t="s">
        <v>124</v>
      </c>
      <c r="B150" s="11">
        <f>36.493+36.493+19.242+19.242+12+12+12</f>
        <v>147.47000000000003</v>
      </c>
      <c r="C150" s="11">
        <f>36.493+36.493+19.242+19.242+12+12+12</f>
        <v>147.47000000000003</v>
      </c>
      <c r="D150" s="5"/>
      <c r="E150" s="4" t="s">
        <v>109</v>
      </c>
    </row>
    <row r="151" spans="1:5" ht="14.25" customHeight="1">
      <c r="A151" s="4" t="s">
        <v>125</v>
      </c>
      <c r="B151" s="11">
        <v>74.519</v>
      </c>
      <c r="C151" s="11">
        <v>74.519</v>
      </c>
      <c r="D151" s="5"/>
      <c r="E151" s="4" t="s">
        <v>109</v>
      </c>
    </row>
    <row r="152" spans="1:5" ht="14.25" customHeight="1">
      <c r="A152" s="14" t="s">
        <v>107</v>
      </c>
      <c r="B152" s="13">
        <f>SUM(B147:B151)</f>
        <v>347.726</v>
      </c>
      <c r="C152" s="13">
        <f>SUM(C147:C151)</f>
        <v>347.726</v>
      </c>
      <c r="D152" s="14"/>
      <c r="E152" s="14"/>
    </row>
    <row r="153" spans="1:5" ht="18.75" customHeight="1">
      <c r="A153" s="35" t="s">
        <v>108</v>
      </c>
      <c r="B153" s="36">
        <f>B44+B49+B75+B78+B84+B93+B98+B111+B126+B131+B152</f>
        <v>15620.14742</v>
      </c>
      <c r="C153" s="36">
        <f>SUM(C44,C49,C75,C78,C84,C93,C98,C111,C126,C131,C152)</f>
        <v>12126.497419999998</v>
      </c>
      <c r="D153" s="36">
        <f>SUM(D44,D49)</f>
        <v>3493.65</v>
      </c>
      <c r="E153" s="5"/>
    </row>
    <row r="154" spans="1:3" ht="12.75">
      <c r="A154" t="s">
        <v>122</v>
      </c>
      <c r="C154" s="48">
        <f>C152+C145+C138+C131+C126+C111+C46+C20+C28+C29+C30+C31+C32+C33+C34+C35+C36+C37+C38+C39+C40+C41+C42+C43+17.8</f>
        <v>9821.28942</v>
      </c>
    </row>
    <row r="155" spans="1:3" ht="12.75">
      <c r="A155" t="s">
        <v>123</v>
      </c>
      <c r="C155" s="48">
        <f>C149+C148+C147+C130+C128+C110+C100+C20+C28+C30+C31+C32+C34+C43+C123+C134+C140</f>
        <v>951.357</v>
      </c>
    </row>
    <row r="159" spans="1:5" s="39" customFormat="1" ht="37.5" customHeight="1">
      <c r="A159" s="60" t="s">
        <v>111</v>
      </c>
      <c r="B159" s="60"/>
      <c r="E159" s="40" t="s">
        <v>112</v>
      </c>
    </row>
    <row r="161" spans="1:5" s="39" customFormat="1" ht="37.5" customHeight="1">
      <c r="A161" s="60" t="s">
        <v>113</v>
      </c>
      <c r="B161" s="60"/>
      <c r="C161" s="60"/>
      <c r="E161" s="40" t="s">
        <v>114</v>
      </c>
    </row>
  </sheetData>
  <sheetProtection/>
  <mergeCells count="44">
    <mergeCell ref="A146:E146"/>
    <mergeCell ref="A79:E79"/>
    <mergeCell ref="A82:A83"/>
    <mergeCell ref="B82:B83"/>
    <mergeCell ref="C82:C83"/>
    <mergeCell ref="D82:D83"/>
    <mergeCell ref="E82:E83"/>
    <mergeCell ref="A85:E85"/>
    <mergeCell ref="G9:H9"/>
    <mergeCell ref="B7:D7"/>
    <mergeCell ref="C8:D8"/>
    <mergeCell ref="D9:D10"/>
    <mergeCell ref="E7:E10"/>
    <mergeCell ref="A7:A10"/>
    <mergeCell ref="B8:B10"/>
    <mergeCell ref="C9:C10"/>
    <mergeCell ref="C114:C115"/>
    <mergeCell ref="A94:E94"/>
    <mergeCell ref="A76:E76"/>
    <mergeCell ref="A50:E50"/>
    <mergeCell ref="A12:E12"/>
    <mergeCell ref="A45:E45"/>
    <mergeCell ref="A112:E112"/>
    <mergeCell ref="A99:E99"/>
    <mergeCell ref="C118:C119"/>
    <mergeCell ref="D116:D117"/>
    <mergeCell ref="A118:A119"/>
    <mergeCell ref="A114:A115"/>
    <mergeCell ref="D114:D115"/>
    <mergeCell ref="B114:B115"/>
    <mergeCell ref="B116:B117"/>
    <mergeCell ref="C116:C117"/>
    <mergeCell ref="B118:B119"/>
    <mergeCell ref="A161:C161"/>
    <mergeCell ref="A127:E127"/>
    <mergeCell ref="A120:A121"/>
    <mergeCell ref="D120:D121"/>
    <mergeCell ref="A116:A117"/>
    <mergeCell ref="C120:C121"/>
    <mergeCell ref="A159:B159"/>
    <mergeCell ref="B120:B121"/>
    <mergeCell ref="A139:E139"/>
    <mergeCell ref="A132:E132"/>
    <mergeCell ref="D118:D119"/>
  </mergeCells>
  <printOptions/>
  <pageMargins left="0.7874015748031497" right="0.31496062992125984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Лисичанский 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Компьютер</dc:creator>
  <cp:keywords/>
  <dc:description/>
  <cp:lastModifiedBy>Компьютер</cp:lastModifiedBy>
  <cp:lastPrinted>2013-02-28T14:44:24Z</cp:lastPrinted>
  <dcterms:created xsi:type="dcterms:W3CDTF">2013-02-05T14:24:56Z</dcterms:created>
  <dcterms:modified xsi:type="dcterms:W3CDTF">2013-02-28T14:45:31Z</dcterms:modified>
  <cp:category/>
  <cp:version/>
  <cp:contentType/>
  <cp:contentStatus/>
</cp:coreProperties>
</file>