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432" activeTab="2"/>
  </bookViews>
  <sheets>
    <sheet name="Додаток 1" sheetId="1" r:id="rId1"/>
    <sheet name="Додатк 2" sheetId="2" r:id="rId2"/>
    <sheet name="Додатк 2.1" sheetId="3" r:id="rId3"/>
    <sheet name="Додатк 2 (2)" sheetId="4" r:id="rId4"/>
    <sheet name="Додатк 2.3" sheetId="5" r:id="rId5"/>
    <sheet name="Додатк 3" sheetId="6" r:id="rId6"/>
    <sheet name="Додаток 4" sheetId="7" r:id="rId7"/>
  </sheets>
  <definedNames/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A57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<sst xmlns="http://schemas.openxmlformats.org/spreadsheetml/2006/main" count="362" uniqueCount="140">
  <si>
    <t>(найменування головного розпорядника коштів державного бюджету)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</si>
  <si>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 </t>
  </si>
  <si>
    <t>Код функціональної класифікації видатків та кредитування бюджету </t>
  </si>
  <si>
    <t>Найменування згідно з програмною класифікацією видатків та кредитування бюджету </t>
  </si>
  <si>
    <t>Видатки всього за головним розпорядником коштів державного бюджету:
в т. ч. </t>
  </si>
  <si>
    <t>(тис. грн.)</t>
  </si>
  <si>
    <t>в т. ч. за бюджетними програмами</t>
  </si>
  <si>
    <t>загальний фонд</t>
  </si>
  <si>
    <t>(підпис)</t>
  </si>
  <si>
    <t>(ініціали і прізвище) </t>
  </si>
  <si>
    <t>Виконано за звітний період </t>
  </si>
  <si>
    <t>Затверджено на звітний період </t>
  </si>
  <si>
    <t>спеціальний фонд</t>
  </si>
  <si>
    <t>разом </t>
  </si>
  <si>
    <t>Код програмної класифікації видатків та кредитування бюджету </t>
  </si>
  <si>
    <t>Всього</t>
  </si>
  <si>
    <t>Назва інвестиційної програми (проекту) </t>
  </si>
  <si>
    <t xml:space="preserve">    Загальний фонд</t>
  </si>
  <si>
    <t>Спеціальний фонд</t>
  </si>
  <si>
    <t>Разом</t>
  </si>
  <si>
    <t>Код державної цільової програми </t>
  </si>
  <si>
    <t>Назва державної цільової програми</t>
  </si>
  <si>
    <t xml:space="preserve">               (тис. грн.)</t>
  </si>
  <si>
    <t>ЗАТВЕРДЖЕНО</t>
  </si>
  <si>
    <t>Наказ Міністерства фінансів України</t>
  </si>
  <si>
    <t>від 01.12.2010 №1489</t>
  </si>
  <si>
    <t>ІНФОРМАЦІЯ</t>
  </si>
  <si>
    <t>про виконання результативних показників,</t>
  </si>
  <si>
    <t>що характеризують виконання бюджетної програми</t>
  </si>
  <si>
    <t>№ з/п</t>
  </si>
  <si>
    <t>Показники</t>
  </si>
  <si>
    <t>Джерело інформації</t>
  </si>
  <si>
    <t>Затверджено паспортом бюджетної програми на звітний період</t>
  </si>
  <si>
    <t>Виконано за звітний період</t>
  </si>
  <si>
    <t>Відхилення</t>
  </si>
  <si>
    <t>разом</t>
  </si>
  <si>
    <t>од.</t>
  </si>
  <si>
    <t>Одини-ця виміру</t>
  </si>
  <si>
    <t>Штатний розпис</t>
  </si>
  <si>
    <t>Журнал реєстрації</t>
  </si>
  <si>
    <t>Розрахунок</t>
  </si>
  <si>
    <t>-</t>
  </si>
  <si>
    <t xml:space="preserve">                                              ЗАТВЕРДЖЕНО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</si>
  <si>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виконання видатків на реалізацію інвестиційних програм (проектів),                                                                                                                                                                                                                                                                               які виконуються в межах бюджетної програми</t>
  </si>
  <si>
    <t xml:space="preserve">                                 ЗАТВЕРДЖЕНО</t>
  </si>
  <si>
    <t>Інформація</t>
  </si>
  <si>
    <t>про виконання видатків на реалізацію дерджавних цільових програм,</t>
  </si>
  <si>
    <t>які виконуються в межах бюджетної програми</t>
  </si>
  <si>
    <t>тис.грн.</t>
  </si>
  <si>
    <t>%</t>
  </si>
  <si>
    <t>Керівництво і управління у відповідній сфері у містах (місті Києві), селищах, селах, об’єднаних територіальних громадах</t>
  </si>
  <si>
    <t>0111</t>
  </si>
  <si>
    <t>Нарахування на оплату праці</t>
  </si>
  <si>
    <t>Оплата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</si>
  <si>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</si>
  <si>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</si>
  <si>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</si>
  <si>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</si>
  <si>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</si>
  <si>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теплопостачання</t>
  </si>
  <si>
    <t>Оплата комунальних послуг та енергоносіїв</t>
  </si>
  <si>
    <t xml:space="preserve">Інформація  </t>
  </si>
  <si>
    <t>про бюджет за бюджетними програмами
з деталізацією за кодами економічної класифікації видатків бюджету                                                                                                                                                                                                                                                                                                                                                                                    або класифікації кредитування бюджету</t>
  </si>
  <si>
    <t>0160</t>
  </si>
  <si>
    <t xml:space="preserve">(код програмної класифікації та кредитування бюджету)                                                                             </t>
  </si>
  <si>
    <t>(назва бюджетної програми)</t>
  </si>
  <si>
    <t>у т.ч.посадові особи місцевого самоврядування</t>
  </si>
  <si>
    <t>інший персонал</t>
  </si>
  <si>
    <t xml:space="preserve">Кількість штатних одиниць </t>
  </si>
  <si>
    <t xml:space="preserve"> Затрат показник</t>
  </si>
  <si>
    <t>Продукту показник</t>
  </si>
  <si>
    <t xml:space="preserve">Ефективності показник </t>
  </si>
  <si>
    <t xml:space="preserve">Якості показник </t>
  </si>
  <si>
    <t>шт</t>
  </si>
  <si>
    <t xml:space="preserve">кількість  отриманих листів, звернень громадян, запитів </t>
  </si>
  <si>
    <t xml:space="preserve">кількість   прийнятих і підготовлених (нормативно-правових) документів </t>
  </si>
  <si>
    <t>кількість  виконаних листів, звернень громадян, запитів</t>
  </si>
  <si>
    <t xml:space="preserve">кількість  виконаних листів, звернень громадян, запитів на одного працівника </t>
  </si>
  <si>
    <t xml:space="preserve">кількість прийнятих та підготовлених (нормативно-правових) документів на одного працівника </t>
  </si>
  <si>
    <t xml:space="preserve">витрати на утримання однієї штатної одиниці </t>
  </si>
  <si>
    <t xml:space="preserve">Динаміка зростання розглянутих листів, звернень громадян, запитів відповідно до попереднього року </t>
  </si>
  <si>
    <t>тис. кв.м.</t>
  </si>
  <si>
    <t>Звітність</t>
  </si>
  <si>
    <t>за 2019 рік</t>
  </si>
  <si>
    <t>Інші поточні видатків</t>
  </si>
  <si>
    <t>Головний спеціаліст- бухгалтер</t>
  </si>
  <si>
    <t>Наталія ПОЛЬСКА</t>
  </si>
  <si>
    <t>Заходи державної політики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</si>
  <si>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</si>
  <si>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Медикаменти та перев'язувальні матеріали</t>
  </si>
  <si>
    <t>Продукти харчування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</si>
  <si>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</si>
  <si>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</si>
  <si>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</si>
  <si>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Капітальні рансферти населенню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</si>
  <si>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</si>
  <si>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виплати населенню</t>
  </si>
  <si>
    <t>0610</t>
  </si>
  <si>
    <t xml:space="preserve">Головний спеціаліст -бухгалтер </t>
  </si>
  <si>
    <t>Н.Польска</t>
  </si>
  <si>
    <t>Служби у справах дітей Лисичанської міської ради</t>
  </si>
  <si>
    <t>обсяг видатків на здійснення забезпечення придбання житла та приміщень для дітей-сиріт, дітей, позбавлених батьківського піклування, осіб з їх числа</t>
  </si>
  <si>
    <t>кількість об'єктів яких залучаються кошти субвенції</t>
  </si>
  <si>
    <t>середні витрати на об'єкти на які залучаються кошти субвенції</t>
  </si>
  <si>
    <t>рівень ефективності забезпечення придбання житла та приміщень для дітей-сиріт, дітей, позбавлених батьківського піклування, осіб з їх числа</t>
  </si>
  <si>
    <t>Постанова Кабінету Міністрів України від 15.11.2017 № 877    (в редакції постанови Кабінету Міністрів України від 26.06.2019 № 616)</t>
  </si>
  <si>
    <t>грн.</t>
  </si>
  <si>
    <t>внутрішній облік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</si>
  <si>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</si>
  <si>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</si>
  <si>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Головний спеціаліст -бухгалтер</t>
  </si>
  <si>
    <t>Н. Польска</t>
  </si>
  <si>
    <t>Головний спеціаліст-бухгалтер</t>
  </si>
  <si>
    <t>3112</t>
  </si>
  <si>
    <t>кількість міських заходів державної політики з питань дітей</t>
  </si>
  <si>
    <t>кількість учасників міських заходів державної політики з питань дітей</t>
  </si>
  <si>
    <t>Календарний план служби у справах дітей, на 2019 рік</t>
  </si>
  <si>
    <t>осіб</t>
  </si>
  <si>
    <t>Єдина інформаційно-аналітична система "Діти"</t>
  </si>
  <si>
    <t>середні витрати на забезпечення участі у міських заходах державної політики з питань дітей одного учасника</t>
  </si>
  <si>
    <t>середні витрати на проведення одного міського заходу державної політики з питань дітей</t>
  </si>
  <si>
    <t>питома вага дітей, охоплених заходами, до кількості дітей, що перебувають на обліку служби у справах дітей</t>
  </si>
  <si>
    <t>розрахункові данні</t>
  </si>
  <si>
    <t>3140</t>
  </si>
  <si>
    <t>обсяг видатків на здійснення оздоровлення дітей соціально-незахищених категорій</t>
  </si>
  <si>
    <t>програма соціального захисту дітей на 2017-2021 роки</t>
  </si>
  <si>
    <t>кількість дітей соціально-назахищених категорій</t>
  </si>
  <si>
    <t>од</t>
  </si>
  <si>
    <t>середні видатки на відпочинок одниєї дитини</t>
  </si>
  <si>
    <t>рівень відпочинку дітей</t>
  </si>
  <si>
    <t xml:space="preserve">Розрахункові данні </t>
  </si>
  <si>
    <t>Головний спеціаліст - бухгалтер</t>
  </si>
  <si>
    <t xml:space="preserve">Головний спеціаліст - бухгалтер </t>
  </si>
  <si>
    <t>Окреми заходи по реалізації державних (регіональних) програм, не віднесені до заходів розвитку</t>
  </si>
  <si>
    <t>Дослідження і розробки, окремі заходи розвитку по реалізації державних (регіональних) програм</t>
  </si>
  <si>
    <t>Служба у справах дітей ВЦА м. Лисичанськ</t>
  </si>
  <si>
    <t>за 2020 рік</t>
  </si>
  <si>
    <t xml:space="preserve">Керівництво і управління у відповідній сфері у містах (місті Києві), селищах, селах, територіальних громадах </t>
  </si>
  <si>
    <t xml:space="preserve"> 
план на 2020 рік 
з урахуванням внесених змін 
</t>
  </si>
  <si>
    <t>касове виконання за 2020 рік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</si>
</sst>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0.000"/>
    <numFmt numFmtId="190" formatCode="_-* #,##0.000_р_._-;\-* #,##0.000_р_._-;_-* &quot;-&quot;??_р_._-;_-@_-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#,##0.0000"/>
    <numFmt numFmtId="198" formatCode="0.0000"/>
  </numFmts>
  <fonts count="6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u val="single"/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92B2C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vertic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188" fontId="5" fillId="0" borderId="12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188" fontId="5" fillId="0" borderId="11" xfId="0" applyNumberFormat="1" applyFont="1" applyBorder="1" applyAlignment="1">
      <alignment vertical="center"/>
    </xf>
    <xf numFmtId="188" fontId="7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187" fontId="19" fillId="0" borderId="11" xfId="0" applyNumberFormat="1" applyFont="1" applyBorder="1" applyAlignment="1">
      <alignment horizontal="center" vertical="center"/>
    </xf>
    <xf numFmtId="187" fontId="19" fillId="0" borderId="11" xfId="0" applyNumberFormat="1" applyFont="1" applyBorder="1" applyAlignment="1">
      <alignment vertical="center"/>
    </xf>
    <xf numFmtId="188" fontId="19" fillId="0" borderId="11" xfId="0" applyNumberFormat="1" applyFont="1" applyBorder="1" applyAlignment="1">
      <alignment horizontal="center"/>
    </xf>
    <xf numFmtId="187" fontId="19" fillId="0" borderId="11" xfId="0" applyNumberFormat="1" applyFont="1" applyBorder="1" applyAlignment="1">
      <alignment horizontal="center"/>
    </xf>
    <xf numFmtId="187" fontId="19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4" fillId="0" borderId="11" xfId="0" applyFont="1" applyBorder="1" applyAlignment="1">
      <alignment vertical="center" wrapText="1"/>
    </xf>
    <xf numFmtId="188" fontId="15" fillId="0" borderId="13" xfId="0" applyNumberFormat="1" applyFont="1" applyBorder="1" applyAlignment="1">
      <alignment horizontal="center" vertical="center"/>
    </xf>
    <xf numFmtId="188" fontId="8" fillId="0" borderId="11" xfId="0" applyNumberFormat="1" applyFont="1" applyFill="1" applyBorder="1" applyAlignment="1">
      <alignment horizontal="center" vertical="center"/>
    </xf>
    <xf numFmtId="188" fontId="8" fillId="0" borderId="11" xfId="0" applyNumberFormat="1" applyFont="1" applyBorder="1" applyAlignment="1">
      <alignment horizontal="center" vertical="center"/>
    </xf>
    <xf numFmtId="188" fontId="8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9" fontId="8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88" fontId="15" fillId="0" borderId="11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5" fillId="0" borderId="13" xfId="0" applyFont="1" applyBorder="1" applyAlignment="1" quotePrefix="1">
      <alignment vertical="center" wrapText="1"/>
    </xf>
    <xf numFmtId="0" fontId="15" fillId="0" borderId="11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8" fontId="15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64" fillId="0" borderId="18" xfId="0" applyFont="1" applyBorder="1" applyAlignment="1">
      <alignment vertical="center" wrapText="1"/>
    </xf>
    <xf numFmtId="188" fontId="8" fillId="0" borderId="18" xfId="0" applyNumberFormat="1" applyFont="1" applyFill="1" applyBorder="1" applyAlignment="1">
      <alignment horizontal="center" vertical="center"/>
    </xf>
    <xf numFmtId="188" fontId="8" fillId="0" borderId="18" xfId="0" applyNumberFormat="1" applyFont="1" applyBorder="1" applyAlignment="1">
      <alignment horizontal="center" vertical="center"/>
    </xf>
    <xf numFmtId="188" fontId="1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2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60" zoomScalePageLayoutView="0" workbookViewId="0" topLeftCell="A1">
      <selection activeCell="F17" sqref="F17"/>
    </sheetView>
  </sheetViews>
  <sheetFormatPr defaultColWidth="9.00390625" defaultRowHeight="12.75"/>
  <cols>
    <col min="1" max="1" width="24.875" style="0" customWidth="1"/>
    <col min="2" max="2" width="14.375" style="0" customWidth="1"/>
    <col min="3" max="3" width="57.875" style="0" customWidth="1"/>
    <col min="4" max="4" width="15.375" style="0" customWidth="1"/>
    <col min="5" max="5" width="15.875" style="0" customWidth="1"/>
    <col min="6" max="6" width="14.75390625" style="0" customWidth="1"/>
    <col min="7" max="7" width="12.875" style="0" customWidth="1"/>
    <col min="8" max="8" width="15.375" style="0" customWidth="1"/>
    <col min="9" max="9" width="17.25390625" style="0" customWidth="1"/>
  </cols>
  <sheetData>
    <row r="1" spans="1:9" ht="20.25" customHeight="1">
      <c r="A1" s="5"/>
      <c r="B1" s="5"/>
      <c r="C1" s="5"/>
      <c r="D1" s="5"/>
      <c r="E1" s="5"/>
      <c r="F1" s="5"/>
      <c r="G1" s="16"/>
      <c r="H1" s="15"/>
      <c r="I1" s="15" t="s">
        <v>23</v>
      </c>
    </row>
    <row r="2" spans="1:9" ht="14.25" customHeight="1">
      <c r="A2" s="5"/>
      <c r="B2" s="5"/>
      <c r="C2" s="5"/>
      <c r="D2" s="5"/>
      <c r="E2" s="5"/>
      <c r="F2" s="5"/>
      <c r="G2" s="16"/>
      <c r="H2" s="15"/>
      <c r="I2" s="15" t="s">
        <v>24</v>
      </c>
    </row>
    <row r="3" spans="1:9" ht="18" customHeight="1">
      <c r="A3" s="5"/>
      <c r="B3" s="5"/>
      <c r="C3" s="5"/>
      <c r="D3" s="5"/>
      <c r="E3" s="5"/>
      <c r="F3" s="5"/>
      <c r="G3" s="16"/>
      <c r="H3" s="15"/>
      <c r="I3" s="15" t="s">
        <v>25</v>
      </c>
    </row>
    <row r="4" spans="1:9" ht="10.5" customHeight="1">
      <c r="A4" s="5"/>
      <c r="B4" s="5"/>
      <c r="C4" s="5"/>
      <c r="D4" s="5"/>
      <c r="E4" s="5"/>
      <c r="F4" s="5"/>
      <c r="G4" s="16"/>
      <c r="H4" s="16"/>
      <c r="I4" s="16"/>
    </row>
    <row r="5" spans="1:9" ht="18" customHeight="1">
      <c r="A5" s="102" t="s">
        <v>61</v>
      </c>
      <c r="B5" s="102"/>
      <c r="C5" s="102"/>
      <c r="D5" s="102"/>
      <c r="E5" s="102"/>
      <c r="F5" s="102"/>
      <c r="G5" s="102"/>
      <c r="H5" s="102"/>
      <c r="I5" s="102"/>
    </row>
    <row r="6" spans="1:13" ht="60" customHeight="1">
      <c r="A6" s="102" t="s">
        <v>62</v>
      </c>
      <c r="B6" s="102"/>
      <c r="C6" s="102"/>
      <c r="D6" s="102"/>
      <c r="E6" s="102"/>
      <c r="F6" s="102"/>
      <c r="G6" s="102"/>
      <c r="H6" s="102"/>
      <c r="I6" s="102"/>
      <c r="J6" s="1"/>
      <c r="K6" s="1"/>
      <c r="L6" s="1"/>
      <c r="M6" s="1"/>
    </row>
    <row r="7" spans="1:9" ht="20.25" customHeight="1">
      <c r="A7" s="103" t="s">
        <v>135</v>
      </c>
      <c r="B7" s="103"/>
      <c r="C7" s="103"/>
      <c r="D7" s="103"/>
      <c r="E7" s="103"/>
      <c r="F7" s="103"/>
      <c r="G7" s="103"/>
      <c r="H7" s="103"/>
      <c r="I7" s="103"/>
    </row>
    <row r="8" spans="1:9" ht="12.75">
      <c r="A8" s="91" t="s">
        <v>0</v>
      </c>
      <c r="B8" s="91"/>
      <c r="C8" s="91"/>
      <c r="D8" s="91"/>
      <c r="E8" s="91"/>
      <c r="F8" s="91"/>
      <c r="G8" s="91"/>
      <c r="H8" s="91"/>
      <c r="I8" s="91"/>
    </row>
    <row r="9" spans="1:9" ht="18.75">
      <c r="A9" s="92" t="s">
        <v>136</v>
      </c>
      <c r="B9" s="92"/>
      <c r="C9" s="92"/>
      <c r="D9" s="92"/>
      <c r="E9" s="92"/>
      <c r="F9" s="92"/>
      <c r="G9" s="92"/>
      <c r="H9" s="92"/>
      <c r="I9" s="92"/>
    </row>
    <row r="10" spans="1:9" ht="21" customHeight="1">
      <c r="A10" s="6"/>
      <c r="B10" s="6"/>
      <c r="C10" s="6"/>
      <c r="D10" s="6"/>
      <c r="E10" s="6"/>
      <c r="F10" s="6"/>
      <c r="G10" s="5"/>
      <c r="H10" s="5"/>
      <c r="I10" s="30" t="s">
        <v>5</v>
      </c>
    </row>
    <row r="11" spans="1:9" s="50" customFormat="1" ht="30.75" customHeight="1">
      <c r="A11" s="97" t="s">
        <v>1</v>
      </c>
      <c r="B11" s="97" t="s">
        <v>2</v>
      </c>
      <c r="C11" s="97" t="s">
        <v>3</v>
      </c>
      <c r="D11" s="97" t="s">
        <v>17</v>
      </c>
      <c r="E11" s="98"/>
      <c r="F11" s="97" t="s">
        <v>18</v>
      </c>
      <c r="G11" s="98"/>
      <c r="H11" s="98" t="s">
        <v>19</v>
      </c>
      <c r="I11" s="98"/>
    </row>
    <row r="12" spans="1:9" s="49" customFormat="1" ht="96" customHeight="1">
      <c r="A12" s="98"/>
      <c r="B12" s="98"/>
      <c r="C12" s="98"/>
      <c r="D12" s="32" t="s">
        <v>138</v>
      </c>
      <c r="E12" s="32" t="s">
        <v>139</v>
      </c>
      <c r="F12" s="32" t="s">
        <v>138</v>
      </c>
      <c r="G12" s="32" t="s">
        <v>139</v>
      </c>
      <c r="H12" s="32" t="s">
        <v>138</v>
      </c>
      <c r="I12" s="32" t="s">
        <v>139</v>
      </c>
    </row>
    <row r="13" spans="1:9" ht="21" customHeight="1">
      <c r="A13" s="7">
        <v>1</v>
      </c>
      <c r="B13" s="7">
        <v>2</v>
      </c>
      <c r="C13" s="7">
        <v>3</v>
      </c>
      <c r="D13" s="7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s="17" customFormat="1" ht="35.25" customHeight="1">
      <c r="A14" s="93" t="s">
        <v>4</v>
      </c>
      <c r="B14" s="94"/>
      <c r="C14" s="94"/>
      <c r="D14" s="45">
        <f>D15+D16+D17+D20+D21+D22+D28+D29+D27+D18+D19</f>
        <v>5176.497999999999</v>
      </c>
      <c r="E14" s="45">
        <f>E15+E16+E17+E18+E19+E20+E21+E22+E27</f>
        <v>5175.012999999999</v>
      </c>
      <c r="F14" s="45">
        <f>F43+F59</f>
        <v>3728.0730000000003</v>
      </c>
      <c r="G14" s="45">
        <f>G43+G59</f>
        <v>3731.0710000000004</v>
      </c>
      <c r="H14" s="45">
        <f>D14+F14</f>
        <v>8904.571</v>
      </c>
      <c r="I14" s="45">
        <f>E14+G14</f>
        <v>8906.083999999999</v>
      </c>
    </row>
    <row r="15" spans="1:9" s="17" customFormat="1" ht="23.25" customHeight="1">
      <c r="A15" s="34">
        <v>2110</v>
      </c>
      <c r="B15" s="41"/>
      <c r="C15" s="41" t="s">
        <v>53</v>
      </c>
      <c r="D15" s="46">
        <f>D35+D44</f>
        <v>3416.852</v>
      </c>
      <c r="E15" s="46">
        <f>E35+E44</f>
        <v>3416.835</v>
      </c>
      <c r="F15" s="46"/>
      <c r="G15" s="46"/>
      <c r="H15" s="45">
        <f aca="true" t="shared" si="0" ref="H15:H29">D15+F15</f>
        <v>3416.852</v>
      </c>
      <c r="I15" s="45">
        <f aca="true" t="shared" si="1" ref="I15:I29">E15+G15</f>
        <v>3416.835</v>
      </c>
    </row>
    <row r="16" spans="1:9" s="17" customFormat="1" ht="30" customHeight="1">
      <c r="A16" s="34">
        <v>2120</v>
      </c>
      <c r="B16" s="41"/>
      <c r="C16" s="42" t="s">
        <v>52</v>
      </c>
      <c r="D16" s="46">
        <f>D36+D45</f>
        <v>766.307</v>
      </c>
      <c r="E16" s="46">
        <f>E36+E45</f>
        <v>766.303</v>
      </c>
      <c r="F16" s="46"/>
      <c r="G16" s="46"/>
      <c r="H16" s="45">
        <f t="shared" si="0"/>
        <v>766.307</v>
      </c>
      <c r="I16" s="45">
        <f t="shared" si="1"/>
        <v>766.303</v>
      </c>
    </row>
    <row r="17" spans="1:9" s="17" customFormat="1" ht="36" customHeight="1">
      <c r="A17" s="34">
        <v>2210</v>
      </c>
      <c r="B17" s="43"/>
      <c r="C17" s="44" t="s">
        <v>54</v>
      </c>
      <c r="D17" s="48">
        <f>D37+D46+D42</f>
        <v>272.306</v>
      </c>
      <c r="E17" s="46">
        <f>E37+E46+E42</f>
        <v>272.275</v>
      </c>
      <c r="F17" s="47">
        <f>F46</f>
        <v>196.575</v>
      </c>
      <c r="G17" s="47">
        <f>G46</f>
        <v>196.575</v>
      </c>
      <c r="H17" s="45">
        <f t="shared" si="0"/>
        <v>468.881</v>
      </c>
      <c r="I17" s="45">
        <f t="shared" si="1"/>
        <v>468.84999999999997</v>
      </c>
    </row>
    <row r="18" spans="1:9" s="17" customFormat="1" ht="29.25" customHeight="1">
      <c r="A18" s="34">
        <v>2220</v>
      </c>
      <c r="B18" s="43"/>
      <c r="C18" s="44" t="s">
        <v>89</v>
      </c>
      <c r="D18" s="48">
        <f>D47</f>
        <v>22.342</v>
      </c>
      <c r="E18" s="46">
        <f>E47</f>
        <v>22.342</v>
      </c>
      <c r="F18" s="47"/>
      <c r="G18" s="47"/>
      <c r="H18" s="45">
        <f t="shared" si="0"/>
        <v>22.342</v>
      </c>
      <c r="I18" s="45">
        <f t="shared" si="1"/>
        <v>22.342</v>
      </c>
    </row>
    <row r="19" spans="1:9" s="17" customFormat="1" ht="29.25" customHeight="1">
      <c r="A19" s="34">
        <v>2230</v>
      </c>
      <c r="B19" s="43"/>
      <c r="C19" s="44" t="s">
        <v>90</v>
      </c>
      <c r="D19" s="48">
        <f>D48</f>
        <v>337.43</v>
      </c>
      <c r="E19" s="46">
        <f>E48</f>
        <v>337.43</v>
      </c>
      <c r="F19" s="47">
        <f>F48</f>
        <v>139.475</v>
      </c>
      <c r="G19" s="47">
        <f>G48</f>
        <v>139.475</v>
      </c>
      <c r="H19" s="45">
        <f t="shared" si="0"/>
        <v>476.905</v>
      </c>
      <c r="I19" s="45">
        <f t="shared" si="1"/>
        <v>476.905</v>
      </c>
    </row>
    <row r="20" spans="1:9" s="17" customFormat="1" ht="29.25" customHeight="1">
      <c r="A20" s="34">
        <v>2240</v>
      </c>
      <c r="B20" s="43"/>
      <c r="C20" s="44" t="s">
        <v>55</v>
      </c>
      <c r="D20" s="48">
        <f>D38+D49</f>
        <v>166.966</v>
      </c>
      <c r="E20" s="46">
        <f>E38+E49</f>
        <v>166.945</v>
      </c>
      <c r="F20" s="47"/>
      <c r="G20" s="47"/>
      <c r="H20" s="45">
        <f t="shared" si="0"/>
        <v>166.966</v>
      </c>
      <c r="I20" s="45">
        <f t="shared" si="1"/>
        <v>166.945</v>
      </c>
    </row>
    <row r="21" spans="1:9" s="17" customFormat="1" ht="27.75" customHeight="1">
      <c r="A21" s="34">
        <v>2250</v>
      </c>
      <c r="B21" s="43"/>
      <c r="C21" s="44" t="s">
        <v>56</v>
      </c>
      <c r="D21" s="48">
        <f>D39+D64</f>
        <v>0.958</v>
      </c>
      <c r="E21" s="46">
        <f>E39+E64</f>
        <v>0.958</v>
      </c>
      <c r="F21" s="47"/>
      <c r="G21" s="47"/>
      <c r="H21" s="45">
        <f t="shared" si="0"/>
        <v>0.958</v>
      </c>
      <c r="I21" s="45">
        <f t="shared" si="1"/>
        <v>0.958</v>
      </c>
    </row>
    <row r="22" spans="1:9" s="17" customFormat="1" ht="30" customHeight="1">
      <c r="A22" s="34">
        <v>2270</v>
      </c>
      <c r="B22" s="41"/>
      <c r="C22" s="44" t="s">
        <v>60</v>
      </c>
      <c r="D22" s="46">
        <f>D23+D24+D25+D26</f>
        <v>191.927</v>
      </c>
      <c r="E22" s="46">
        <f>E23+E24+E25+E26</f>
        <v>191.92499999999998</v>
      </c>
      <c r="F22" s="47">
        <f>SUM(F23:F25)</f>
        <v>0</v>
      </c>
      <c r="G22" s="47">
        <f>SUM(G23:G25)</f>
        <v>0</v>
      </c>
      <c r="H22" s="45">
        <f t="shared" si="0"/>
        <v>191.927</v>
      </c>
      <c r="I22" s="45">
        <f t="shared" si="1"/>
        <v>191.92499999999998</v>
      </c>
    </row>
    <row r="23" spans="1:9" s="17" customFormat="1" ht="21" customHeight="1">
      <c r="A23" s="34">
        <v>2271</v>
      </c>
      <c r="B23" s="43"/>
      <c r="C23" s="44" t="s">
        <v>59</v>
      </c>
      <c r="D23" s="48">
        <f aca="true" t="shared" si="2" ref="D23:E25">D51</f>
        <v>158.435</v>
      </c>
      <c r="E23" s="46">
        <f t="shared" si="2"/>
        <v>158.434</v>
      </c>
      <c r="F23" s="47"/>
      <c r="G23" s="47"/>
      <c r="H23" s="45">
        <f t="shared" si="0"/>
        <v>158.435</v>
      </c>
      <c r="I23" s="45">
        <f t="shared" si="1"/>
        <v>158.434</v>
      </c>
    </row>
    <row r="24" spans="1:9" s="17" customFormat="1" ht="27" customHeight="1">
      <c r="A24" s="34">
        <v>2272</v>
      </c>
      <c r="B24" s="43"/>
      <c r="C24" s="44" t="s">
        <v>57</v>
      </c>
      <c r="D24" s="48">
        <f t="shared" si="2"/>
        <v>17.28</v>
      </c>
      <c r="E24" s="46">
        <f t="shared" si="2"/>
        <v>17.279</v>
      </c>
      <c r="F24" s="47"/>
      <c r="G24" s="47"/>
      <c r="H24" s="45">
        <f t="shared" si="0"/>
        <v>17.28</v>
      </c>
      <c r="I24" s="45">
        <f t="shared" si="1"/>
        <v>17.279</v>
      </c>
    </row>
    <row r="25" spans="1:9" s="17" customFormat="1" ht="29.25" customHeight="1">
      <c r="A25" s="34">
        <v>2273</v>
      </c>
      <c r="B25" s="43"/>
      <c r="C25" s="44" t="s">
        <v>58</v>
      </c>
      <c r="D25" s="48">
        <f t="shared" si="2"/>
        <v>14.622</v>
      </c>
      <c r="E25" s="46">
        <f t="shared" si="2"/>
        <v>14.622</v>
      </c>
      <c r="F25" s="47"/>
      <c r="G25" s="47"/>
      <c r="H25" s="45">
        <f t="shared" si="0"/>
        <v>14.622</v>
      </c>
      <c r="I25" s="45">
        <f t="shared" si="1"/>
        <v>14.622</v>
      </c>
    </row>
    <row r="26" spans="1:9" s="17" customFormat="1" ht="29.25" customHeight="1">
      <c r="A26" s="34">
        <v>2275</v>
      </c>
      <c r="B26" s="43"/>
      <c r="C26" s="44" t="s">
        <v>91</v>
      </c>
      <c r="D26" s="48">
        <f>D55</f>
        <v>1.59</v>
      </c>
      <c r="E26" s="46">
        <f>E55</f>
        <v>1.59</v>
      </c>
      <c r="F26" s="47"/>
      <c r="G26" s="47"/>
      <c r="H26" s="45">
        <f t="shared" si="0"/>
        <v>1.59</v>
      </c>
      <c r="I26" s="45">
        <f t="shared" si="1"/>
        <v>1.59</v>
      </c>
    </row>
    <row r="27" spans="1:9" s="17" customFormat="1" ht="29.25" customHeight="1">
      <c r="A27" s="34">
        <v>2730</v>
      </c>
      <c r="B27" s="43"/>
      <c r="C27" s="44" t="s">
        <v>96</v>
      </c>
      <c r="D27" s="48">
        <f>D62</f>
        <v>0</v>
      </c>
      <c r="E27" s="46">
        <f>E62</f>
        <v>0</v>
      </c>
      <c r="F27" s="47"/>
      <c r="G27" s="47"/>
      <c r="H27" s="45">
        <f t="shared" si="0"/>
        <v>0</v>
      </c>
      <c r="I27" s="45">
        <f t="shared" si="1"/>
        <v>0</v>
      </c>
    </row>
    <row r="28" spans="1:9" s="17" customFormat="1" ht="29.25" customHeight="1">
      <c r="A28" s="34">
        <v>2800</v>
      </c>
      <c r="B28" s="43"/>
      <c r="C28" s="44" t="s">
        <v>84</v>
      </c>
      <c r="D28" s="48">
        <f>D40+D57</f>
        <v>1.4100000000000001</v>
      </c>
      <c r="E28" s="46"/>
      <c r="F28" s="47"/>
      <c r="G28" s="47"/>
      <c r="H28" s="45">
        <f t="shared" si="0"/>
        <v>1.4100000000000001</v>
      </c>
      <c r="I28" s="45">
        <f t="shared" si="1"/>
        <v>0</v>
      </c>
    </row>
    <row r="29" spans="1:9" s="17" customFormat="1" ht="30" customHeight="1" thickBot="1">
      <c r="A29" s="34">
        <v>3240</v>
      </c>
      <c r="B29" s="86"/>
      <c r="C29" s="87" t="s">
        <v>94</v>
      </c>
      <c r="D29" s="88"/>
      <c r="E29" s="88"/>
      <c r="F29" s="89">
        <f>F59</f>
        <v>3371.909</v>
      </c>
      <c r="G29" s="89">
        <f>G60</f>
        <v>3371.907</v>
      </c>
      <c r="H29" s="90">
        <f t="shared" si="0"/>
        <v>3371.909</v>
      </c>
      <c r="I29" s="90">
        <f t="shared" si="1"/>
        <v>3371.907</v>
      </c>
    </row>
    <row r="30" spans="1:9" s="17" customFormat="1" ht="48" customHeight="1">
      <c r="A30" s="34"/>
      <c r="B30" s="81"/>
      <c r="C30" s="82"/>
      <c r="D30" s="83"/>
      <c r="E30" s="83"/>
      <c r="F30" s="84"/>
      <c r="G30" s="84"/>
      <c r="H30" s="85"/>
      <c r="I30" s="85"/>
    </row>
    <row r="31" spans="1:9" s="17" customFormat="1" ht="15.75">
      <c r="A31" s="11">
        <v>2800</v>
      </c>
      <c r="B31" s="20"/>
      <c r="C31" s="20"/>
      <c r="D31" s="21"/>
      <c r="E31" s="22">
        <f>E57</f>
        <v>0.8</v>
      </c>
      <c r="F31" s="22"/>
      <c r="G31" s="22"/>
      <c r="H31" s="45"/>
      <c r="I31" s="45"/>
    </row>
    <row r="32" spans="1:9" s="17" customFormat="1" ht="15.75">
      <c r="A32" s="11">
        <v>3110</v>
      </c>
      <c r="B32" s="20"/>
      <c r="C32" s="20"/>
      <c r="D32" s="21">
        <f>D58</f>
        <v>0</v>
      </c>
      <c r="E32" s="22">
        <f>E58</f>
        <v>0</v>
      </c>
      <c r="F32" s="22"/>
      <c r="G32" s="22"/>
      <c r="H32" s="45"/>
      <c r="I32" s="45"/>
    </row>
    <row r="33" spans="1:9" s="17" customFormat="1" ht="30" customHeight="1">
      <c r="A33" s="95" t="s">
        <v>6</v>
      </c>
      <c r="B33" s="96"/>
      <c r="C33" s="96"/>
      <c r="D33" s="18"/>
      <c r="E33" s="19"/>
      <c r="F33" s="23"/>
      <c r="G33" s="23"/>
      <c r="H33" s="45"/>
      <c r="I33" s="45"/>
    </row>
    <row r="34" spans="1:9" s="17" customFormat="1" ht="49.5" customHeight="1">
      <c r="A34" s="51">
        <v>910160</v>
      </c>
      <c r="B34" s="52" t="s">
        <v>51</v>
      </c>
      <c r="C34" s="53" t="s">
        <v>50</v>
      </c>
      <c r="D34" s="45">
        <f>D35+D36+D37+D38+D39+D40</f>
        <v>1745.288</v>
      </c>
      <c r="E34" s="45">
        <f>E35+E36+E37+E38+E39+E40</f>
        <v>1745.215</v>
      </c>
      <c r="F34" s="45">
        <f>F35+F36+F37+F38+F39+F40+F44+F57+F58</f>
        <v>0</v>
      </c>
      <c r="G34" s="45">
        <f>G35+G36+G37+G38+G39+G40+G44+G57+G58</f>
        <v>0</v>
      </c>
      <c r="H34" s="45">
        <f>H35+H36+H37+H38+H39+H40</f>
        <v>1745.288</v>
      </c>
      <c r="I34" s="45">
        <f>I35+I36+I37+I38+I39+I40</f>
        <v>1745.215</v>
      </c>
    </row>
    <row r="35" spans="1:9" s="17" customFormat="1" ht="15.75" customHeight="1">
      <c r="A35" s="34">
        <v>2110</v>
      </c>
      <c r="B35" s="41"/>
      <c r="C35" s="41" t="s">
        <v>53</v>
      </c>
      <c r="D35" s="46">
        <v>1307.318</v>
      </c>
      <c r="E35" s="46">
        <v>1307.301</v>
      </c>
      <c r="F35" s="46"/>
      <c r="G35" s="46"/>
      <c r="H35" s="47">
        <f aca="true" t="shared" si="3" ref="H35:I40">D35+F35</f>
        <v>1307.318</v>
      </c>
      <c r="I35" s="47">
        <f t="shared" si="3"/>
        <v>1307.301</v>
      </c>
    </row>
    <row r="36" spans="1:9" s="17" customFormat="1" ht="22.5" customHeight="1">
      <c r="A36" s="34">
        <v>2120</v>
      </c>
      <c r="B36" s="41"/>
      <c r="C36" s="42" t="s">
        <v>52</v>
      </c>
      <c r="D36" s="46">
        <v>289.747</v>
      </c>
      <c r="E36" s="46">
        <v>289.743</v>
      </c>
      <c r="F36" s="46"/>
      <c r="G36" s="46"/>
      <c r="H36" s="47">
        <f t="shared" si="3"/>
        <v>289.747</v>
      </c>
      <c r="I36" s="47">
        <f t="shared" si="3"/>
        <v>289.743</v>
      </c>
    </row>
    <row r="37" spans="1:9" s="17" customFormat="1" ht="26.25" customHeight="1">
      <c r="A37" s="34">
        <v>2210</v>
      </c>
      <c r="B37" s="41"/>
      <c r="C37" s="54" t="s">
        <v>54</v>
      </c>
      <c r="D37" s="47">
        <v>78.452</v>
      </c>
      <c r="E37" s="47">
        <v>78.421</v>
      </c>
      <c r="F37" s="47"/>
      <c r="G37" s="47"/>
      <c r="H37" s="47">
        <f t="shared" si="3"/>
        <v>78.452</v>
      </c>
      <c r="I37" s="47">
        <f t="shared" si="3"/>
        <v>78.421</v>
      </c>
    </row>
    <row r="38" spans="1:9" s="17" customFormat="1" ht="23.25" customHeight="1">
      <c r="A38" s="34">
        <v>2240</v>
      </c>
      <c r="B38" s="41"/>
      <c r="C38" s="54" t="s">
        <v>55</v>
      </c>
      <c r="D38" s="47">
        <v>68.203</v>
      </c>
      <c r="E38" s="47">
        <v>68.182</v>
      </c>
      <c r="F38" s="47"/>
      <c r="G38" s="47"/>
      <c r="H38" s="47">
        <f t="shared" si="3"/>
        <v>68.203</v>
      </c>
      <c r="I38" s="47">
        <f t="shared" si="3"/>
        <v>68.182</v>
      </c>
    </row>
    <row r="39" spans="1:9" s="17" customFormat="1" ht="20.25" customHeight="1">
      <c r="A39" s="34">
        <v>2250</v>
      </c>
      <c r="B39" s="41"/>
      <c r="C39" s="54" t="s">
        <v>56</v>
      </c>
      <c r="D39" s="47">
        <v>0.958</v>
      </c>
      <c r="E39" s="47">
        <v>0.958</v>
      </c>
      <c r="F39" s="47"/>
      <c r="G39" s="47"/>
      <c r="H39" s="47">
        <f t="shared" si="3"/>
        <v>0.958</v>
      </c>
      <c r="I39" s="47">
        <f t="shared" si="3"/>
        <v>0.958</v>
      </c>
    </row>
    <row r="40" spans="1:9" s="17" customFormat="1" ht="48" customHeight="1">
      <c r="A40" s="34">
        <v>2800</v>
      </c>
      <c r="B40" s="41"/>
      <c r="C40" s="54" t="s">
        <v>133</v>
      </c>
      <c r="D40" s="47">
        <v>0.61</v>
      </c>
      <c r="E40" s="47">
        <v>0.61</v>
      </c>
      <c r="F40" s="47"/>
      <c r="G40" s="47"/>
      <c r="H40" s="47">
        <f t="shared" si="3"/>
        <v>0.61</v>
      </c>
      <c r="I40" s="47">
        <f t="shared" si="3"/>
        <v>0.61</v>
      </c>
    </row>
    <row r="41" spans="1:10" s="17" customFormat="1" ht="30.75" customHeight="1">
      <c r="A41" s="62">
        <v>913112</v>
      </c>
      <c r="B41" s="62">
        <v>1040</v>
      </c>
      <c r="C41" s="71" t="s">
        <v>87</v>
      </c>
      <c r="D41" s="70">
        <f aca="true" t="shared" si="4" ref="D41:I41">SUM(D42:D42)</f>
        <v>23.32</v>
      </c>
      <c r="E41" s="70">
        <f t="shared" si="4"/>
        <v>23.32</v>
      </c>
      <c r="F41" s="70"/>
      <c r="G41" s="70"/>
      <c r="H41" s="70">
        <f t="shared" si="4"/>
        <v>23.32</v>
      </c>
      <c r="I41" s="70">
        <f t="shared" si="4"/>
        <v>23.32</v>
      </c>
      <c r="J41" s="72"/>
    </row>
    <row r="42" spans="1:9" s="17" customFormat="1" ht="30" customHeight="1">
      <c r="A42" s="34">
        <v>2210</v>
      </c>
      <c r="B42" s="34"/>
      <c r="C42" s="54" t="s">
        <v>54</v>
      </c>
      <c r="D42" s="47">
        <v>23.32</v>
      </c>
      <c r="E42" s="47">
        <v>23.32</v>
      </c>
      <c r="F42" s="47"/>
      <c r="G42" s="47"/>
      <c r="H42" s="47">
        <f>D42+F42</f>
        <v>23.32</v>
      </c>
      <c r="I42" s="47">
        <f>E42+G42</f>
        <v>23.32</v>
      </c>
    </row>
    <row r="43" spans="1:9" s="17" customFormat="1" ht="66" customHeight="1">
      <c r="A43" s="62">
        <v>913111</v>
      </c>
      <c r="B43" s="74" t="s">
        <v>51</v>
      </c>
      <c r="C43" s="71" t="s">
        <v>88</v>
      </c>
      <c r="D43" s="70">
        <f>SUM(D44:D57)</f>
        <v>3407.8900000000003</v>
      </c>
      <c r="E43" s="70">
        <f>SUM(E44:E57)</f>
        <v>3407.8880000000004</v>
      </c>
      <c r="F43" s="70">
        <f>SUM(F44:F55)</f>
        <v>356.16400000000004</v>
      </c>
      <c r="G43" s="70">
        <f>SUM(G44:G55)+3</f>
        <v>359.16400000000004</v>
      </c>
      <c r="H43" s="70">
        <f>D43+F43</f>
        <v>3764.0540000000005</v>
      </c>
      <c r="I43" s="70">
        <f>E43+G43</f>
        <v>3767.0520000000006</v>
      </c>
    </row>
    <row r="44" spans="1:9" s="17" customFormat="1" ht="12.75" customHeight="1">
      <c r="A44" s="34">
        <v>2111</v>
      </c>
      <c r="B44" s="41"/>
      <c r="C44" s="54" t="s">
        <v>53</v>
      </c>
      <c r="D44" s="47">
        <v>2109.534</v>
      </c>
      <c r="E44" s="47">
        <v>2109.534</v>
      </c>
      <c r="F44" s="47"/>
      <c r="G44" s="47"/>
      <c r="H44" s="47">
        <f>SUM(H45:H55)</f>
        <v>1653.7199999999998</v>
      </c>
      <c r="I44" s="47">
        <f>I45</f>
        <v>476.56</v>
      </c>
    </row>
    <row r="45" spans="1:9" s="17" customFormat="1" ht="15.75" customHeight="1">
      <c r="A45" s="34">
        <v>2120</v>
      </c>
      <c r="B45" s="41"/>
      <c r="C45" s="54" t="s">
        <v>52</v>
      </c>
      <c r="D45" s="47">
        <v>476.56</v>
      </c>
      <c r="E45" s="47">
        <v>476.56</v>
      </c>
      <c r="F45" s="47"/>
      <c r="G45" s="47"/>
      <c r="H45" s="47">
        <f>D45+F45</f>
        <v>476.56</v>
      </c>
      <c r="I45" s="47">
        <f>E45+G45</f>
        <v>476.56</v>
      </c>
    </row>
    <row r="46" spans="1:9" s="17" customFormat="1" ht="29.25" customHeight="1">
      <c r="A46" s="34">
        <v>2210</v>
      </c>
      <c r="B46" s="41"/>
      <c r="C46" s="54" t="s">
        <v>54</v>
      </c>
      <c r="D46" s="47">
        <v>170.534</v>
      </c>
      <c r="E46" s="47">
        <v>170.534</v>
      </c>
      <c r="F46" s="47">
        <v>196.575</v>
      </c>
      <c r="G46" s="47">
        <v>196.575</v>
      </c>
      <c r="H46" s="47">
        <f aca="true" t="shared" si="5" ref="H46:H56">D46+F46</f>
        <v>367.109</v>
      </c>
      <c r="I46" s="47">
        <f aca="true" t="shared" si="6" ref="I46:I54">E46+G46</f>
        <v>367.109</v>
      </c>
    </row>
    <row r="47" spans="1:9" s="17" customFormat="1" ht="22.5" customHeight="1">
      <c r="A47" s="34">
        <v>2220</v>
      </c>
      <c r="B47" s="41"/>
      <c r="C47" s="54" t="s">
        <v>89</v>
      </c>
      <c r="D47" s="47">
        <v>22.342</v>
      </c>
      <c r="E47" s="47">
        <v>22.342</v>
      </c>
      <c r="F47" s="47">
        <v>13.396</v>
      </c>
      <c r="G47" s="47">
        <v>13.396</v>
      </c>
      <c r="H47" s="47">
        <f t="shared" si="5"/>
        <v>35.738</v>
      </c>
      <c r="I47" s="47">
        <f t="shared" si="6"/>
        <v>35.738</v>
      </c>
    </row>
    <row r="48" spans="1:9" s="17" customFormat="1" ht="18" customHeight="1">
      <c r="A48" s="34">
        <v>2230</v>
      </c>
      <c r="B48" s="41"/>
      <c r="C48" s="54" t="s">
        <v>90</v>
      </c>
      <c r="D48" s="47">
        <v>337.43</v>
      </c>
      <c r="E48" s="47">
        <v>337.43</v>
      </c>
      <c r="F48" s="47">
        <v>139.475</v>
      </c>
      <c r="G48" s="47">
        <v>139.475</v>
      </c>
      <c r="H48" s="47">
        <f t="shared" si="5"/>
        <v>476.905</v>
      </c>
      <c r="I48" s="47">
        <f t="shared" si="6"/>
        <v>476.905</v>
      </c>
    </row>
    <row r="49" spans="1:9" s="17" customFormat="1" ht="21" customHeight="1">
      <c r="A49" s="34">
        <v>2240</v>
      </c>
      <c r="B49" s="41"/>
      <c r="C49" s="54" t="s">
        <v>55</v>
      </c>
      <c r="D49" s="47">
        <v>98.763</v>
      </c>
      <c r="E49" s="47">
        <v>98.763</v>
      </c>
      <c r="F49" s="47"/>
      <c r="G49" s="47"/>
      <c r="H49" s="47">
        <f t="shared" si="5"/>
        <v>98.763</v>
      </c>
      <c r="I49" s="47">
        <f t="shared" si="6"/>
        <v>98.763</v>
      </c>
    </row>
    <row r="50" spans="1:9" s="17" customFormat="1" ht="59.25" customHeight="1" hidden="1">
      <c r="A50" s="34">
        <v>2270</v>
      </c>
      <c r="B50" s="41"/>
      <c r="C50" s="54"/>
      <c r="D50" s="47"/>
      <c r="E50" s="47"/>
      <c r="F50" s="47"/>
      <c r="G50" s="47"/>
      <c r="H50" s="47">
        <f t="shared" si="5"/>
        <v>0</v>
      </c>
      <c r="I50" s="47">
        <f t="shared" si="6"/>
        <v>0</v>
      </c>
    </row>
    <row r="51" spans="1:9" s="17" customFormat="1" ht="19.5" customHeight="1">
      <c r="A51" s="34">
        <v>2271</v>
      </c>
      <c r="B51" s="41"/>
      <c r="C51" s="54" t="s">
        <v>59</v>
      </c>
      <c r="D51" s="47">
        <v>158.435</v>
      </c>
      <c r="E51" s="47">
        <v>158.434</v>
      </c>
      <c r="F51" s="47"/>
      <c r="G51" s="47"/>
      <c r="H51" s="47">
        <f t="shared" si="5"/>
        <v>158.435</v>
      </c>
      <c r="I51" s="47">
        <f t="shared" si="6"/>
        <v>158.434</v>
      </c>
    </row>
    <row r="52" spans="1:9" s="17" customFormat="1" ht="23.25" customHeight="1">
      <c r="A52" s="34">
        <v>2272</v>
      </c>
      <c r="B52" s="41"/>
      <c r="C52" s="54" t="s">
        <v>57</v>
      </c>
      <c r="D52" s="47">
        <v>17.28</v>
      </c>
      <c r="E52" s="47">
        <v>17.279</v>
      </c>
      <c r="F52" s="47"/>
      <c r="G52" s="47"/>
      <c r="H52" s="47">
        <f t="shared" si="5"/>
        <v>17.28</v>
      </c>
      <c r="I52" s="47">
        <f t="shared" si="6"/>
        <v>17.279</v>
      </c>
    </row>
    <row r="53" spans="1:9" s="17" customFormat="1" ht="21" customHeight="1">
      <c r="A53" s="34">
        <v>2273</v>
      </c>
      <c r="B53" s="41"/>
      <c r="C53" s="54" t="s">
        <v>58</v>
      </c>
      <c r="D53" s="47">
        <v>14.622</v>
      </c>
      <c r="E53" s="47">
        <v>14.622</v>
      </c>
      <c r="F53" s="47"/>
      <c r="G53" s="47"/>
      <c r="H53" s="47">
        <f t="shared" si="5"/>
        <v>14.622</v>
      </c>
      <c r="I53" s="47">
        <f t="shared" si="6"/>
        <v>14.622</v>
      </c>
    </row>
    <row r="54" spans="1:9" s="17" customFormat="1" ht="36" customHeight="1">
      <c r="A54" s="34">
        <v>3110</v>
      </c>
      <c r="B54" s="41"/>
      <c r="C54" s="54" t="s">
        <v>92</v>
      </c>
      <c r="D54" s="47"/>
      <c r="E54" s="47"/>
      <c r="F54" s="47">
        <v>6.718</v>
      </c>
      <c r="G54" s="47">
        <v>6.718</v>
      </c>
      <c r="H54" s="47">
        <f t="shared" si="5"/>
        <v>6.718</v>
      </c>
      <c r="I54" s="47">
        <f t="shared" si="6"/>
        <v>6.718</v>
      </c>
    </row>
    <row r="55" spans="1:9" s="17" customFormat="1" ht="30" customHeight="1">
      <c r="A55" s="34">
        <v>2275</v>
      </c>
      <c r="B55" s="41"/>
      <c r="C55" s="54" t="s">
        <v>91</v>
      </c>
      <c r="D55" s="47">
        <v>1.59</v>
      </c>
      <c r="E55" s="47">
        <v>1.59</v>
      </c>
      <c r="F55" s="47"/>
      <c r="G55" s="47"/>
      <c r="H55" s="47">
        <f t="shared" si="5"/>
        <v>1.59</v>
      </c>
      <c r="I55" s="47">
        <f>E55+G55</f>
        <v>1.59</v>
      </c>
    </row>
    <row r="56" spans="1:9" s="17" customFormat="1" ht="59.25" customHeight="1" hidden="1">
      <c r="A56" s="34">
        <v>500</v>
      </c>
      <c r="B56" s="41"/>
      <c r="C56" s="54" t="s">
        <v>134</v>
      </c>
      <c r="D56" s="47"/>
      <c r="E56" s="47"/>
      <c r="F56" s="47"/>
      <c r="G56" s="47"/>
      <c r="H56" s="47">
        <f t="shared" si="5"/>
        <v>0</v>
      </c>
      <c r="I56" s="47">
        <f>E56+G56</f>
        <v>0</v>
      </c>
    </row>
    <row r="57" spans="1:9" s="17" customFormat="1" ht="53.25" customHeight="1">
      <c r="A57" s="34">
        <v>2800</v>
      </c>
      <c r="B57" s="41"/>
      <c r="C57" s="54" t="s">
        <v>133</v>
      </c>
      <c r="D57" s="47">
        <v>0.8</v>
      </c>
      <c r="E57" s="47">
        <v>0.8</v>
      </c>
      <c r="F57" s="47"/>
      <c r="G57" s="47"/>
      <c r="H57" s="47">
        <f>D57+F57</f>
        <v>0.8</v>
      </c>
      <c r="I57" s="47">
        <f>E57+G57</f>
        <v>0.8</v>
      </c>
    </row>
    <row r="58" spans="1:9" s="17" customFormat="1" ht="15" customHeight="1" hidden="1">
      <c r="A58" s="34">
        <v>3110</v>
      </c>
      <c r="B58" s="41"/>
      <c r="C58" s="41"/>
      <c r="D58" s="47"/>
      <c r="E58" s="47"/>
      <c r="F58" s="47"/>
      <c r="G58" s="47"/>
      <c r="H58" s="47">
        <f>D58+F58</f>
        <v>0</v>
      </c>
      <c r="I58" s="47">
        <f>E58+G58</f>
        <v>0</v>
      </c>
    </row>
    <row r="59" spans="1:9" s="17" customFormat="1" ht="84.75" customHeight="1">
      <c r="A59" s="51">
        <v>916083</v>
      </c>
      <c r="B59" s="52" t="s">
        <v>97</v>
      </c>
      <c r="C59" s="73" t="s">
        <v>93</v>
      </c>
      <c r="D59" s="45"/>
      <c r="E59" s="45"/>
      <c r="F59" s="45">
        <v>3371.909</v>
      </c>
      <c r="G59" s="45">
        <v>3371.907</v>
      </c>
      <c r="H59" s="45">
        <f>F59</f>
        <v>3371.909</v>
      </c>
      <c r="I59" s="45">
        <f>E59+G59</f>
        <v>3371.907</v>
      </c>
    </row>
    <row r="60" spans="1:9" s="17" customFormat="1" ht="24" customHeight="1">
      <c r="A60" s="34">
        <v>3240</v>
      </c>
      <c r="B60" s="41"/>
      <c r="C60" s="41" t="s">
        <v>94</v>
      </c>
      <c r="D60" s="46"/>
      <c r="E60" s="46"/>
      <c r="F60" s="46">
        <f>F59</f>
        <v>3371.909</v>
      </c>
      <c r="G60" s="46">
        <f>G59</f>
        <v>3371.907</v>
      </c>
      <c r="H60" s="47">
        <f aca="true" t="shared" si="7" ref="H60:I62">D60+F60</f>
        <v>3371.909</v>
      </c>
      <c r="I60" s="45">
        <f>G60</f>
        <v>3371.907</v>
      </c>
    </row>
    <row r="61" spans="1:9" s="17" customFormat="1" ht="72" customHeight="1">
      <c r="A61" s="62">
        <v>913140</v>
      </c>
      <c r="B61" s="62">
        <v>1040</v>
      </c>
      <c r="C61" s="53" t="s">
        <v>95</v>
      </c>
      <c r="D61" s="69">
        <v>0</v>
      </c>
      <c r="E61" s="69">
        <v>0</v>
      </c>
      <c r="F61" s="69"/>
      <c r="G61" s="69"/>
      <c r="H61" s="70">
        <f t="shared" si="7"/>
        <v>0</v>
      </c>
      <c r="I61" s="70">
        <f>E61</f>
        <v>0</v>
      </c>
    </row>
    <row r="62" spans="1:9" s="17" customFormat="1" ht="30.75" customHeight="1">
      <c r="A62" s="34">
        <v>2730</v>
      </c>
      <c r="B62" s="34"/>
      <c r="C62" s="54" t="s">
        <v>96</v>
      </c>
      <c r="D62" s="47">
        <f>D61</f>
        <v>0</v>
      </c>
      <c r="E62" s="47">
        <f>E61</f>
        <v>0</v>
      </c>
      <c r="F62" s="47"/>
      <c r="G62" s="47"/>
      <c r="H62" s="47">
        <f t="shared" si="7"/>
        <v>0</v>
      </c>
      <c r="I62" s="47">
        <f t="shared" si="7"/>
        <v>0</v>
      </c>
    </row>
    <row r="63" spans="1:9" ht="24" customHeight="1">
      <c r="A63" s="10"/>
      <c r="B63" s="10"/>
      <c r="C63" s="10"/>
      <c r="D63" s="13"/>
      <c r="E63" s="13"/>
      <c r="F63" s="13"/>
      <c r="G63" s="13"/>
      <c r="H63" s="14"/>
      <c r="I63" s="14"/>
    </row>
    <row r="64" spans="1:9" ht="17.2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11" s="24" customFormat="1" ht="27" customHeight="1">
      <c r="A65" s="29" t="s">
        <v>85</v>
      </c>
      <c r="B65" s="27"/>
      <c r="C65" s="27"/>
      <c r="D65" s="28"/>
      <c r="E65" s="28"/>
      <c r="F65" s="27"/>
      <c r="G65" s="99" t="s">
        <v>86</v>
      </c>
      <c r="H65" s="99"/>
      <c r="K65" s="25"/>
    </row>
    <row r="66" spans="1:9" ht="20.25" customHeight="1">
      <c r="A66" s="9"/>
      <c r="B66" s="5"/>
      <c r="D66" s="101" t="s">
        <v>8</v>
      </c>
      <c r="E66" s="101"/>
      <c r="G66" s="100" t="s">
        <v>9</v>
      </c>
      <c r="H66" s="100"/>
      <c r="I66" s="26"/>
    </row>
  </sheetData>
  <sheetProtection/>
  <mergeCells count="16">
    <mergeCell ref="G65:H65"/>
    <mergeCell ref="G66:H66"/>
    <mergeCell ref="D66:E66"/>
    <mergeCell ref="A5:I5"/>
    <mergeCell ref="H11:I11"/>
    <mergeCell ref="D11:E11"/>
    <mergeCell ref="B11:B12"/>
    <mergeCell ref="A11:A12"/>
    <mergeCell ref="A6:I6"/>
    <mergeCell ref="A7:I7"/>
    <mergeCell ref="A8:I8"/>
    <mergeCell ref="A9:I9"/>
    <mergeCell ref="A14:C14"/>
    <mergeCell ref="A33:C33"/>
    <mergeCell ref="C11:C12"/>
    <mergeCell ref="F11:G11"/>
  </mergeCells>
  <printOptions horizontalCentered="1"/>
  <pageMargins left="0.5118110236220472" right="0.2362204724409449" top="0.4724409448818898" bottom="0.3937007874015748" header="0.35433070866141736" footer="0.35433070866141736"/>
  <pageSetup horizontalDpi="600" verticalDpi="600" orientation="landscape" paperSize="9" scale="60" r:id="rId3"/>
  <rowBreaks count="1" manualBreakCount="1">
    <brk id="3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8">
      <selection activeCell="A33" sqref="A33:IV37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625" style="0" customWidth="1"/>
    <col min="4" max="4" width="14.125" style="0" customWidth="1"/>
    <col min="5" max="5" width="10.625" style="0" customWidth="1"/>
    <col min="6" max="6" width="12.50390625" style="0" customWidth="1"/>
    <col min="7" max="7" width="10.50390625" style="0" customWidth="1"/>
    <col min="8" max="8" width="9.875" style="0" customWidth="1"/>
    <col min="9" max="9" width="13.125" style="0" customWidth="1"/>
    <col min="10" max="10" width="9.625" style="0" customWidth="1"/>
    <col min="11" max="11" width="11.125" style="0" customWidth="1"/>
    <col min="12" max="12" width="13.00390625" style="0" customWidth="1"/>
    <col min="13" max="13" width="9.50390625" style="0" customWidth="1"/>
  </cols>
  <sheetData>
    <row r="1" spans="1:13" s="17" customFormat="1" ht="21" customHeight="1">
      <c r="A1" s="66"/>
      <c r="B1" s="66"/>
      <c r="C1" s="66"/>
      <c r="D1" s="66"/>
      <c r="E1" s="66"/>
      <c r="F1" s="66"/>
      <c r="G1" s="66"/>
      <c r="H1" s="66"/>
      <c r="I1" s="66"/>
      <c r="J1" s="113" t="s">
        <v>23</v>
      </c>
      <c r="K1" s="113"/>
      <c r="L1" s="113"/>
      <c r="M1" s="113"/>
    </row>
    <row r="2" spans="1:13" s="17" customFormat="1" ht="18" customHeight="1">
      <c r="A2" s="66"/>
      <c r="B2" s="66"/>
      <c r="C2" s="66"/>
      <c r="D2" s="66"/>
      <c r="E2" s="66"/>
      <c r="F2" s="66"/>
      <c r="G2" s="66"/>
      <c r="H2" s="66"/>
      <c r="I2" s="66"/>
      <c r="J2" s="113" t="s">
        <v>24</v>
      </c>
      <c r="K2" s="113"/>
      <c r="L2" s="113"/>
      <c r="M2" s="113"/>
    </row>
    <row r="3" spans="1:13" s="17" customFormat="1" ht="20.25" customHeight="1">
      <c r="A3" s="66"/>
      <c r="B3" s="66"/>
      <c r="C3" s="66"/>
      <c r="D3" s="66"/>
      <c r="E3" s="66"/>
      <c r="F3" s="66"/>
      <c r="G3" s="66"/>
      <c r="H3" s="66"/>
      <c r="I3" s="66"/>
      <c r="J3" s="113" t="s">
        <v>25</v>
      </c>
      <c r="K3" s="113"/>
      <c r="L3" s="113"/>
      <c r="M3" s="113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6"/>
      <c r="K4" s="16"/>
      <c r="L4" s="16"/>
      <c r="M4" s="16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7.25">
      <c r="A6" s="112" t="s">
        <v>26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26.25" customHeight="1">
      <c r="A7" s="112" t="s">
        <v>27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21.75" customHeight="1">
      <c r="A8" s="112" t="s">
        <v>28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25.5" customHeight="1">
      <c r="A9" s="104" t="str">
        <f>'Додаток 1'!A7:I7</f>
        <v>Служба у справах дітей ВЦА м. Лисичанськ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8.75" customHeight="1">
      <c r="A10" s="105" t="s">
        <v>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27" customHeight="1">
      <c r="A11" s="106" t="str">
        <f>'Додаток 1'!A9:I9</f>
        <v>за 2020 рік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58" customFormat="1" ht="43.5" customHeight="1">
      <c r="B13" s="59" t="s">
        <v>63</v>
      </c>
      <c r="C13" s="110" t="s">
        <v>137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s="57" customFormat="1" ht="23.25" customHeight="1">
      <c r="A14" s="56"/>
      <c r="B14" s="55" t="s">
        <v>64</v>
      </c>
      <c r="C14" s="111" t="s">
        <v>65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49" customFormat="1" ht="51" customHeight="1">
      <c r="A16" s="60" t="s">
        <v>29</v>
      </c>
      <c r="B16" s="60" t="s">
        <v>30</v>
      </c>
      <c r="C16" s="60" t="s">
        <v>37</v>
      </c>
      <c r="D16" s="60" t="s">
        <v>31</v>
      </c>
      <c r="E16" s="107" t="s">
        <v>32</v>
      </c>
      <c r="F16" s="108"/>
      <c r="G16" s="109"/>
      <c r="H16" s="107" t="s">
        <v>33</v>
      </c>
      <c r="I16" s="108"/>
      <c r="J16" s="109"/>
      <c r="K16" s="107" t="s">
        <v>34</v>
      </c>
      <c r="L16" s="108"/>
      <c r="M16" s="109"/>
    </row>
    <row r="17" spans="1:13" s="49" customFormat="1" ht="33" customHeight="1">
      <c r="A17" s="60"/>
      <c r="B17" s="60"/>
      <c r="C17" s="60"/>
      <c r="D17" s="60"/>
      <c r="E17" s="60" t="s">
        <v>7</v>
      </c>
      <c r="F17" s="60" t="s">
        <v>12</v>
      </c>
      <c r="G17" s="60" t="s">
        <v>35</v>
      </c>
      <c r="H17" s="60" t="s">
        <v>7</v>
      </c>
      <c r="I17" s="60" t="s">
        <v>12</v>
      </c>
      <c r="J17" s="60" t="s">
        <v>35</v>
      </c>
      <c r="K17" s="60" t="s">
        <v>7</v>
      </c>
      <c r="L17" s="60" t="s">
        <v>12</v>
      </c>
      <c r="M17" s="60" t="s">
        <v>35</v>
      </c>
    </row>
    <row r="18" spans="1:13" s="17" customFormat="1" ht="20.25" customHeight="1">
      <c r="A18" s="62">
        <v>1</v>
      </c>
      <c r="B18" s="61" t="s">
        <v>69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s="17" customFormat="1" ht="40.5" customHeight="1">
      <c r="A19" s="62"/>
      <c r="B19" s="41" t="s">
        <v>68</v>
      </c>
      <c r="C19" s="34" t="s">
        <v>36</v>
      </c>
      <c r="D19" s="54" t="s">
        <v>38</v>
      </c>
      <c r="E19" s="34">
        <v>8</v>
      </c>
      <c r="F19" s="34">
        <v>0</v>
      </c>
      <c r="G19" s="62">
        <f>E19</f>
        <v>8</v>
      </c>
      <c r="H19" s="34">
        <v>8</v>
      </c>
      <c r="I19" s="34">
        <v>0</v>
      </c>
      <c r="J19" s="62">
        <v>8</v>
      </c>
      <c r="K19" s="34">
        <f aca="true" t="shared" si="0" ref="K19:M21">H19-E19</f>
        <v>0</v>
      </c>
      <c r="L19" s="34">
        <f t="shared" si="0"/>
        <v>0</v>
      </c>
      <c r="M19" s="62">
        <f>K19+L19</f>
        <v>0</v>
      </c>
    </row>
    <row r="20" spans="1:13" s="17" customFormat="1" ht="38.25" customHeight="1">
      <c r="A20" s="62"/>
      <c r="B20" s="54" t="s">
        <v>66</v>
      </c>
      <c r="C20" s="34" t="s">
        <v>36</v>
      </c>
      <c r="D20" s="54"/>
      <c r="E20" s="34">
        <v>7</v>
      </c>
      <c r="F20" s="34"/>
      <c r="G20" s="62">
        <f>E20+F20</f>
        <v>7</v>
      </c>
      <c r="H20" s="34">
        <v>7</v>
      </c>
      <c r="I20" s="34"/>
      <c r="J20" s="62">
        <f>H20+I20</f>
        <v>7</v>
      </c>
      <c r="K20" s="34">
        <f t="shared" si="0"/>
        <v>0</v>
      </c>
      <c r="L20" s="34">
        <f t="shared" si="0"/>
        <v>0</v>
      </c>
      <c r="M20" s="34">
        <f t="shared" si="0"/>
        <v>0</v>
      </c>
    </row>
    <row r="21" spans="1:13" s="17" customFormat="1" ht="21.75" customHeight="1">
      <c r="A21" s="62"/>
      <c r="B21" s="41" t="s">
        <v>67</v>
      </c>
      <c r="C21" s="34" t="s">
        <v>36</v>
      </c>
      <c r="D21" s="54"/>
      <c r="E21" s="34">
        <v>1</v>
      </c>
      <c r="F21" s="34"/>
      <c r="G21" s="62">
        <f>E21+F21</f>
        <v>1</v>
      </c>
      <c r="H21" s="34">
        <v>1</v>
      </c>
      <c r="I21" s="34"/>
      <c r="J21" s="62">
        <f>H21+I21</f>
        <v>1</v>
      </c>
      <c r="K21" s="34">
        <f t="shared" si="0"/>
        <v>0</v>
      </c>
      <c r="L21" s="34">
        <f t="shared" si="0"/>
        <v>0</v>
      </c>
      <c r="M21" s="62">
        <f>K21+L21</f>
        <v>0</v>
      </c>
    </row>
    <row r="22" spans="1:13" s="17" customFormat="1" ht="29.25" customHeight="1">
      <c r="A22" s="62">
        <v>2</v>
      </c>
      <c r="B22" s="61" t="s">
        <v>70</v>
      </c>
      <c r="C22" s="34"/>
      <c r="D22" s="41"/>
      <c r="E22" s="34"/>
      <c r="F22" s="34"/>
      <c r="G22" s="62"/>
      <c r="H22" s="34"/>
      <c r="I22" s="34"/>
      <c r="J22" s="62"/>
      <c r="K22" s="34"/>
      <c r="L22" s="34"/>
      <c r="M22" s="62"/>
    </row>
    <row r="23" spans="1:13" s="17" customFormat="1" ht="42" customHeight="1">
      <c r="A23" s="62"/>
      <c r="B23" s="54" t="s">
        <v>74</v>
      </c>
      <c r="C23" s="34" t="s">
        <v>73</v>
      </c>
      <c r="D23" s="54" t="s">
        <v>39</v>
      </c>
      <c r="E23" s="34">
        <v>667</v>
      </c>
      <c r="F23" s="34">
        <v>0</v>
      </c>
      <c r="G23" s="62">
        <f aca="true" t="shared" si="1" ref="G23:G31">E23+F23</f>
        <v>667</v>
      </c>
      <c r="H23" s="34">
        <v>667</v>
      </c>
      <c r="I23" s="34">
        <v>0</v>
      </c>
      <c r="J23" s="62">
        <f aca="true" t="shared" si="2" ref="J23:J31">H23+I23</f>
        <v>667</v>
      </c>
      <c r="K23" s="34">
        <f aca="true" t="shared" si="3" ref="K23:K29">H23-E23</f>
        <v>0</v>
      </c>
      <c r="L23" s="34">
        <f aca="true" t="shared" si="4" ref="L23:L29">I23-F23</f>
        <v>0</v>
      </c>
      <c r="M23" s="62">
        <f aca="true" t="shared" si="5" ref="M23:M29">K23+L23</f>
        <v>0</v>
      </c>
    </row>
    <row r="24" spans="1:13" s="17" customFormat="1" ht="35.25" customHeight="1">
      <c r="A24" s="62"/>
      <c r="B24" s="54" t="s">
        <v>75</v>
      </c>
      <c r="C24" s="34" t="s">
        <v>73</v>
      </c>
      <c r="D24" s="54" t="s">
        <v>39</v>
      </c>
      <c r="E24" s="34">
        <v>980</v>
      </c>
      <c r="F24" s="34">
        <v>0</v>
      </c>
      <c r="G24" s="62">
        <f t="shared" si="1"/>
        <v>980</v>
      </c>
      <c r="H24" s="34">
        <v>980</v>
      </c>
      <c r="I24" s="34">
        <v>0</v>
      </c>
      <c r="J24" s="62">
        <f t="shared" si="2"/>
        <v>980</v>
      </c>
      <c r="K24" s="34">
        <f t="shared" si="3"/>
        <v>0</v>
      </c>
      <c r="L24" s="34">
        <f t="shared" si="4"/>
        <v>0</v>
      </c>
      <c r="M24" s="62">
        <f t="shared" si="5"/>
        <v>0</v>
      </c>
    </row>
    <row r="25" spans="1:13" s="17" customFormat="1" ht="39.75" customHeight="1" hidden="1">
      <c r="A25" s="62"/>
      <c r="B25" s="54" t="s">
        <v>76</v>
      </c>
      <c r="C25" s="34" t="s">
        <v>73</v>
      </c>
      <c r="D25" s="54" t="s">
        <v>39</v>
      </c>
      <c r="E25" s="34">
        <v>1378</v>
      </c>
      <c r="F25" s="34">
        <v>0</v>
      </c>
      <c r="G25" s="62">
        <f>E25+F25</f>
        <v>1378</v>
      </c>
      <c r="H25" s="34">
        <v>918</v>
      </c>
      <c r="I25" s="34">
        <v>0</v>
      </c>
      <c r="J25" s="62">
        <f>H25+I25</f>
        <v>918</v>
      </c>
      <c r="K25" s="34">
        <f>H25-E25</f>
        <v>-460</v>
      </c>
      <c r="L25" s="34">
        <f>I25-F25</f>
        <v>0</v>
      </c>
      <c r="M25" s="62">
        <f>K25+L25</f>
        <v>-460</v>
      </c>
    </row>
    <row r="26" spans="1:13" s="17" customFormat="1" ht="22.5" customHeight="1">
      <c r="A26" s="62">
        <v>3</v>
      </c>
      <c r="B26" s="61" t="s">
        <v>71</v>
      </c>
      <c r="C26" s="41"/>
      <c r="D26" s="41"/>
      <c r="E26" s="34"/>
      <c r="F26" s="34"/>
      <c r="G26" s="62"/>
      <c r="H26" s="34"/>
      <c r="I26" s="34"/>
      <c r="J26" s="62"/>
      <c r="K26" s="34"/>
      <c r="L26" s="34"/>
      <c r="M26" s="62"/>
    </row>
    <row r="27" spans="1:13" s="17" customFormat="1" ht="45" customHeight="1">
      <c r="A27" s="62"/>
      <c r="B27" s="54" t="s">
        <v>77</v>
      </c>
      <c r="C27" s="34" t="s">
        <v>73</v>
      </c>
      <c r="D27" s="41" t="s">
        <v>40</v>
      </c>
      <c r="E27" s="34">
        <v>133</v>
      </c>
      <c r="F27" s="34">
        <v>0</v>
      </c>
      <c r="G27" s="62">
        <f t="shared" si="1"/>
        <v>133</v>
      </c>
      <c r="H27" s="34">
        <v>184</v>
      </c>
      <c r="I27" s="34">
        <v>0</v>
      </c>
      <c r="J27" s="62">
        <f t="shared" si="2"/>
        <v>184</v>
      </c>
      <c r="K27" s="34">
        <f t="shared" si="3"/>
        <v>51</v>
      </c>
      <c r="L27" s="34">
        <f t="shared" si="4"/>
        <v>0</v>
      </c>
      <c r="M27" s="62">
        <f t="shared" si="5"/>
        <v>51</v>
      </c>
    </row>
    <row r="28" spans="1:13" s="17" customFormat="1" ht="60.75" customHeight="1" hidden="1">
      <c r="A28" s="62"/>
      <c r="B28" s="54" t="s">
        <v>78</v>
      </c>
      <c r="C28" s="34" t="s">
        <v>73</v>
      </c>
      <c r="D28" s="41" t="s">
        <v>40</v>
      </c>
      <c r="E28" s="34"/>
      <c r="F28" s="34">
        <v>0</v>
      </c>
      <c r="G28" s="62">
        <f t="shared" si="1"/>
        <v>0</v>
      </c>
      <c r="H28" s="34"/>
      <c r="I28" s="34">
        <v>0</v>
      </c>
      <c r="J28" s="62">
        <f t="shared" si="2"/>
        <v>0</v>
      </c>
      <c r="K28" s="34">
        <f t="shared" si="3"/>
        <v>0</v>
      </c>
      <c r="L28" s="34">
        <f t="shared" si="4"/>
        <v>0</v>
      </c>
      <c r="M28" s="62">
        <f t="shared" si="5"/>
        <v>0</v>
      </c>
    </row>
    <row r="29" spans="1:13" s="17" customFormat="1" ht="36.75" customHeight="1">
      <c r="A29" s="62"/>
      <c r="B29" s="54" t="s">
        <v>79</v>
      </c>
      <c r="C29" s="34" t="s">
        <v>48</v>
      </c>
      <c r="D29" s="41" t="s">
        <v>40</v>
      </c>
      <c r="E29" s="34">
        <v>218.2</v>
      </c>
      <c r="F29" s="64"/>
      <c r="G29" s="62">
        <f t="shared" si="1"/>
        <v>218.2</v>
      </c>
      <c r="H29" s="34">
        <v>218.2</v>
      </c>
      <c r="I29" s="34"/>
      <c r="J29" s="62">
        <f t="shared" si="2"/>
        <v>218.2</v>
      </c>
      <c r="K29" s="34">
        <f t="shared" si="3"/>
        <v>0</v>
      </c>
      <c r="L29" s="34">
        <f t="shared" si="4"/>
        <v>0</v>
      </c>
      <c r="M29" s="62">
        <f t="shared" si="5"/>
        <v>0</v>
      </c>
    </row>
    <row r="30" spans="1:13" s="17" customFormat="1" ht="27" customHeight="1">
      <c r="A30" s="62">
        <v>4</v>
      </c>
      <c r="B30" s="61" t="s">
        <v>72</v>
      </c>
      <c r="C30" s="41"/>
      <c r="D30" s="41"/>
      <c r="E30" s="34"/>
      <c r="F30" s="34"/>
      <c r="G30" s="62"/>
      <c r="H30" s="34"/>
      <c r="I30" s="34"/>
      <c r="J30" s="62"/>
      <c r="K30" s="34"/>
      <c r="L30" s="34"/>
      <c r="M30" s="62"/>
    </row>
    <row r="31" spans="1:13" s="17" customFormat="1" ht="63.75" customHeight="1">
      <c r="A31" s="41"/>
      <c r="B31" s="54" t="s">
        <v>80</v>
      </c>
      <c r="C31" s="34" t="s">
        <v>49</v>
      </c>
      <c r="D31" s="41" t="s">
        <v>40</v>
      </c>
      <c r="E31" s="63">
        <f>E25/480*100-100</f>
        <v>187.08333333333331</v>
      </c>
      <c r="F31" s="63"/>
      <c r="G31" s="65">
        <f t="shared" si="1"/>
        <v>187.08333333333331</v>
      </c>
      <c r="H31" s="63">
        <f>H25/480*100-100</f>
        <v>91.25</v>
      </c>
      <c r="I31" s="63"/>
      <c r="J31" s="65">
        <f t="shared" si="2"/>
        <v>91.25</v>
      </c>
      <c r="K31" s="63">
        <f>H31-E31</f>
        <v>-95.83333333333331</v>
      </c>
      <c r="L31" s="63">
        <f>I31-F31</f>
        <v>0</v>
      </c>
      <c r="M31" s="65">
        <f>K31+L31</f>
        <v>-95.83333333333331</v>
      </c>
    </row>
    <row r="32" spans="1:13" ht="30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24.75" customHeight="1" hidden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24.75" customHeight="1" hidden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21.75" customHeight="1" hidden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8" customHeight="1" hidden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23.25" customHeight="1" hidden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2" s="67" customFormat="1" ht="24" customHeight="1">
      <c r="A38" s="29" t="s">
        <v>98</v>
      </c>
      <c r="B38" s="29"/>
      <c r="C38" s="29"/>
      <c r="F38" s="29"/>
      <c r="G38" s="68"/>
      <c r="H38" s="68"/>
      <c r="K38" s="99" t="s">
        <v>99</v>
      </c>
      <c r="L38" s="99"/>
    </row>
    <row r="39" spans="1:12" ht="14.25" customHeight="1">
      <c r="A39" s="9"/>
      <c r="B39" s="5"/>
      <c r="G39" s="101" t="s">
        <v>8</v>
      </c>
      <c r="H39" s="101"/>
      <c r="I39" s="26"/>
      <c r="K39" s="100" t="s">
        <v>9</v>
      </c>
      <c r="L39" s="100"/>
    </row>
  </sheetData>
  <sheetProtection/>
  <mergeCells count="17">
    <mergeCell ref="K38:L38"/>
    <mergeCell ref="G39:H39"/>
    <mergeCell ref="K39:L39"/>
    <mergeCell ref="A8:M8"/>
    <mergeCell ref="J1:M1"/>
    <mergeCell ref="J2:M2"/>
    <mergeCell ref="J3:M3"/>
    <mergeCell ref="A6:M6"/>
    <mergeCell ref="A7:M7"/>
    <mergeCell ref="E16:G16"/>
    <mergeCell ref="A9:M9"/>
    <mergeCell ref="A10:M10"/>
    <mergeCell ref="A11:M11"/>
    <mergeCell ref="H16:J16"/>
    <mergeCell ref="K16:M16"/>
    <mergeCell ref="C13:M13"/>
    <mergeCell ref="C14:M1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60" zoomScalePageLayoutView="0" workbookViewId="0" topLeftCell="A4">
      <selection activeCell="A31" sqref="A31:IV34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625" style="0" customWidth="1"/>
    <col min="4" max="4" width="14.125" style="0" customWidth="1"/>
    <col min="5" max="5" width="10.625" style="0" customWidth="1"/>
    <col min="6" max="6" width="12.50390625" style="0" customWidth="1"/>
    <col min="7" max="7" width="10.50390625" style="0" customWidth="1"/>
    <col min="8" max="8" width="9.875" style="0" customWidth="1"/>
    <col min="9" max="9" width="13.125" style="0" customWidth="1"/>
    <col min="10" max="10" width="9.625" style="0" customWidth="1"/>
    <col min="11" max="11" width="11.125" style="0" customWidth="1"/>
    <col min="12" max="12" width="13.00390625" style="0" customWidth="1"/>
    <col min="13" max="13" width="9.50390625" style="0" customWidth="1"/>
  </cols>
  <sheetData>
    <row r="1" spans="1:13" s="17" customFormat="1" ht="21" customHeight="1">
      <c r="A1" s="66"/>
      <c r="B1" s="66"/>
      <c r="C1" s="66"/>
      <c r="D1" s="66"/>
      <c r="E1" s="66"/>
      <c r="F1" s="66"/>
      <c r="G1" s="66"/>
      <c r="H1" s="66"/>
      <c r="I1" s="66"/>
      <c r="J1" s="113" t="s">
        <v>23</v>
      </c>
      <c r="K1" s="113"/>
      <c r="L1" s="113"/>
      <c r="M1" s="113"/>
    </row>
    <row r="2" spans="1:13" s="17" customFormat="1" ht="18" customHeight="1">
      <c r="A2" s="66"/>
      <c r="B2" s="66"/>
      <c r="C2" s="66"/>
      <c r="D2" s="66"/>
      <c r="E2" s="66"/>
      <c r="F2" s="66"/>
      <c r="G2" s="66"/>
      <c r="H2" s="66"/>
      <c r="I2" s="66"/>
      <c r="J2" s="113" t="s">
        <v>24</v>
      </c>
      <c r="K2" s="113"/>
      <c r="L2" s="113"/>
      <c r="M2" s="113"/>
    </row>
    <row r="3" spans="1:13" s="17" customFormat="1" ht="20.25" customHeight="1">
      <c r="A3" s="66"/>
      <c r="B3" s="66"/>
      <c r="C3" s="66"/>
      <c r="D3" s="66"/>
      <c r="E3" s="66"/>
      <c r="F3" s="66"/>
      <c r="G3" s="66"/>
      <c r="H3" s="66"/>
      <c r="I3" s="66"/>
      <c r="J3" s="113" t="s">
        <v>25</v>
      </c>
      <c r="K3" s="113"/>
      <c r="L3" s="113"/>
      <c r="M3" s="113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6"/>
      <c r="K4" s="16"/>
      <c r="L4" s="16"/>
      <c r="M4" s="16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7.25">
      <c r="A6" s="112" t="s">
        <v>26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26.25" customHeight="1">
      <c r="A7" s="112" t="s">
        <v>27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21.75" customHeight="1">
      <c r="A8" s="112" t="s">
        <v>28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25.5" customHeight="1">
      <c r="A9" s="104" t="str">
        <f>'Додатк 2'!A9:M9</f>
        <v>Служба у справах дітей ВЦА м. Лисичанськ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8.75" customHeight="1">
      <c r="A10" s="105" t="s">
        <v>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27" customHeight="1">
      <c r="A11" s="106" t="str">
        <f>'Додатк 2'!A11:M11</f>
        <v>за 2020 рік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58" customFormat="1" ht="36.75" customHeight="1">
      <c r="B13" s="59" t="s">
        <v>108</v>
      </c>
      <c r="C13" s="114" t="s">
        <v>109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57" customFormat="1" ht="32.25" customHeight="1">
      <c r="A14" s="56"/>
      <c r="B14" s="55" t="s">
        <v>64</v>
      </c>
      <c r="C14" s="111" t="s">
        <v>65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49" customFormat="1" ht="51" customHeight="1">
      <c r="A16" s="60" t="s">
        <v>29</v>
      </c>
      <c r="B16" s="60" t="s">
        <v>30</v>
      </c>
      <c r="C16" s="60" t="s">
        <v>37</v>
      </c>
      <c r="D16" s="60" t="s">
        <v>31</v>
      </c>
      <c r="E16" s="107" t="s">
        <v>32</v>
      </c>
      <c r="F16" s="108"/>
      <c r="G16" s="109"/>
      <c r="H16" s="107" t="s">
        <v>33</v>
      </c>
      <c r="I16" s="108"/>
      <c r="J16" s="109"/>
      <c r="K16" s="107" t="s">
        <v>34</v>
      </c>
      <c r="L16" s="108"/>
      <c r="M16" s="109"/>
    </row>
    <row r="17" spans="1:13" s="49" customFormat="1" ht="33" customHeight="1">
      <c r="A17" s="60"/>
      <c r="B17" s="60"/>
      <c r="C17" s="60"/>
      <c r="D17" s="60"/>
      <c r="E17" s="60" t="s">
        <v>7</v>
      </c>
      <c r="F17" s="60" t="s">
        <v>12</v>
      </c>
      <c r="G17" s="60" t="s">
        <v>35</v>
      </c>
      <c r="H17" s="60" t="s">
        <v>7</v>
      </c>
      <c r="I17" s="60" t="s">
        <v>12</v>
      </c>
      <c r="J17" s="60" t="s">
        <v>35</v>
      </c>
      <c r="K17" s="60" t="s">
        <v>7</v>
      </c>
      <c r="L17" s="60" t="s">
        <v>12</v>
      </c>
      <c r="M17" s="60" t="s">
        <v>35</v>
      </c>
    </row>
    <row r="18" spans="1:13" s="17" customFormat="1" ht="20.25" customHeight="1">
      <c r="A18" s="62">
        <v>1</v>
      </c>
      <c r="B18" s="61" t="s">
        <v>69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s="17" customFormat="1" ht="81.75" customHeight="1">
      <c r="A19" s="62"/>
      <c r="B19" s="54" t="s">
        <v>101</v>
      </c>
      <c r="C19" s="34" t="s">
        <v>106</v>
      </c>
      <c r="D19" s="75" t="s">
        <v>105</v>
      </c>
      <c r="E19" s="34"/>
      <c r="F19" s="34">
        <v>3371909</v>
      </c>
      <c r="G19" s="62">
        <f>E19+F19</f>
        <v>3371909</v>
      </c>
      <c r="H19" s="34"/>
      <c r="I19" s="34">
        <v>3371907</v>
      </c>
      <c r="J19" s="62">
        <f>H19+I19</f>
        <v>3371907</v>
      </c>
      <c r="K19" s="34">
        <f aca="true" t="shared" si="0" ref="K19:L21">H19-E19</f>
        <v>0</v>
      </c>
      <c r="L19" s="34">
        <f t="shared" si="0"/>
        <v>-2</v>
      </c>
      <c r="M19" s="62">
        <f>K19+L19</f>
        <v>-2</v>
      </c>
    </row>
    <row r="20" spans="1:13" s="17" customFormat="1" ht="38.25" customHeight="1" hidden="1">
      <c r="A20" s="62"/>
      <c r="B20" s="54"/>
      <c r="C20" s="34" t="s">
        <v>36</v>
      </c>
      <c r="D20" s="33" t="s">
        <v>82</v>
      </c>
      <c r="E20" s="34"/>
      <c r="F20" s="34"/>
      <c r="G20" s="62">
        <f>E20+F20</f>
        <v>0</v>
      </c>
      <c r="H20" s="34"/>
      <c r="I20" s="34"/>
      <c r="J20" s="62">
        <f>H20+I20</f>
        <v>0</v>
      </c>
      <c r="K20" s="34">
        <f t="shared" si="0"/>
        <v>0</v>
      </c>
      <c r="L20" s="34">
        <f t="shared" si="0"/>
        <v>0</v>
      </c>
      <c r="M20" s="62">
        <f>K20+L20</f>
        <v>0</v>
      </c>
    </row>
    <row r="21" spans="1:13" s="17" customFormat="1" ht="51" customHeight="1" hidden="1">
      <c r="A21" s="62"/>
      <c r="B21" s="54"/>
      <c r="C21" s="34" t="s">
        <v>81</v>
      </c>
      <c r="D21" s="33" t="s">
        <v>82</v>
      </c>
      <c r="E21" s="34"/>
      <c r="F21" s="34"/>
      <c r="G21" s="62">
        <f>E21+F21</f>
        <v>0</v>
      </c>
      <c r="H21" s="34"/>
      <c r="I21" s="34"/>
      <c r="J21" s="62">
        <f>H21+I21</f>
        <v>0</v>
      </c>
      <c r="K21" s="34">
        <f t="shared" si="0"/>
        <v>0</v>
      </c>
      <c r="L21" s="34">
        <f t="shared" si="0"/>
        <v>0</v>
      </c>
      <c r="M21" s="62">
        <f>K21+L21</f>
        <v>0</v>
      </c>
    </row>
    <row r="22" spans="1:13" s="17" customFormat="1" ht="29.25" customHeight="1">
      <c r="A22" s="62">
        <v>2</v>
      </c>
      <c r="B22" s="61" t="s">
        <v>70</v>
      </c>
      <c r="C22" s="34"/>
      <c r="D22" s="34"/>
      <c r="E22" s="34"/>
      <c r="F22" s="34"/>
      <c r="G22" s="62"/>
      <c r="H22" s="34"/>
      <c r="I22" s="34"/>
      <c r="J22" s="62"/>
      <c r="K22" s="34"/>
      <c r="L22" s="34"/>
      <c r="M22" s="62"/>
    </row>
    <row r="23" spans="1:13" s="17" customFormat="1" ht="42" customHeight="1">
      <c r="A23" s="62"/>
      <c r="B23" s="54" t="s">
        <v>102</v>
      </c>
      <c r="C23" s="34" t="s">
        <v>106</v>
      </c>
      <c r="D23" s="76" t="s">
        <v>40</v>
      </c>
      <c r="E23" s="34"/>
      <c r="F23" s="34">
        <v>7</v>
      </c>
      <c r="G23" s="62">
        <f>E23+F23</f>
        <v>7</v>
      </c>
      <c r="H23" s="34"/>
      <c r="I23" s="34">
        <v>7</v>
      </c>
      <c r="J23" s="62">
        <f>H23+I23</f>
        <v>7</v>
      </c>
      <c r="K23" s="34">
        <f aca="true" t="shared" si="1" ref="K23:L27">H23-E23</f>
        <v>0</v>
      </c>
      <c r="L23" s="34">
        <f t="shared" si="1"/>
        <v>0</v>
      </c>
      <c r="M23" s="62">
        <f>K23+L23</f>
        <v>0</v>
      </c>
    </row>
    <row r="24" spans="1:13" s="17" customFormat="1" ht="48.75" customHeight="1" hidden="1">
      <c r="A24" s="62"/>
      <c r="B24" s="54"/>
      <c r="C24" s="34" t="s">
        <v>73</v>
      </c>
      <c r="D24" s="33" t="s">
        <v>82</v>
      </c>
      <c r="E24" s="34"/>
      <c r="F24" s="34">
        <v>0</v>
      </c>
      <c r="G24" s="62">
        <f>E24+F24</f>
        <v>0</v>
      </c>
      <c r="H24" s="34"/>
      <c r="I24" s="34">
        <v>0</v>
      </c>
      <c r="J24" s="62">
        <f>H24+I24</f>
        <v>0</v>
      </c>
      <c r="K24" s="34">
        <f t="shared" si="1"/>
        <v>0</v>
      </c>
      <c r="L24" s="34">
        <f t="shared" si="1"/>
        <v>0</v>
      </c>
      <c r="M24" s="62">
        <f>K24+L24</f>
        <v>0</v>
      </c>
    </row>
    <row r="25" spans="1:13" s="17" customFormat="1" ht="31.5" customHeight="1">
      <c r="A25" s="62">
        <v>3</v>
      </c>
      <c r="B25" s="61" t="s">
        <v>71</v>
      </c>
      <c r="C25" s="41"/>
      <c r="D25" s="34"/>
      <c r="E25" s="34"/>
      <c r="F25" s="34"/>
      <c r="G25" s="62"/>
      <c r="H25" s="34"/>
      <c r="I25" s="34"/>
      <c r="J25" s="62"/>
      <c r="K25" s="34"/>
      <c r="L25" s="34"/>
      <c r="M25" s="62"/>
    </row>
    <row r="26" spans="1:13" s="17" customFormat="1" ht="50.25" customHeight="1">
      <c r="A26" s="62"/>
      <c r="B26" s="54" t="s">
        <v>103</v>
      </c>
      <c r="C26" s="34" t="str">
        <f>C23</f>
        <v>грн.</v>
      </c>
      <c r="D26" s="34" t="s">
        <v>40</v>
      </c>
      <c r="E26" s="63"/>
      <c r="F26" s="63">
        <v>481701</v>
      </c>
      <c r="G26" s="65">
        <f>E26+F26</f>
        <v>481701</v>
      </c>
      <c r="H26" s="34"/>
      <c r="I26" s="34">
        <v>481701</v>
      </c>
      <c r="J26" s="62">
        <f>H26+I26</f>
        <v>481701</v>
      </c>
      <c r="K26" s="63">
        <f t="shared" si="1"/>
        <v>0</v>
      </c>
      <c r="L26" s="34">
        <f t="shared" si="1"/>
        <v>0</v>
      </c>
      <c r="M26" s="65">
        <f>K26+L26</f>
        <v>0</v>
      </c>
    </row>
    <row r="27" spans="1:13" s="17" customFormat="1" ht="63" customHeight="1" hidden="1">
      <c r="A27" s="62"/>
      <c r="B27" s="54"/>
      <c r="C27" s="34" t="s">
        <v>81</v>
      </c>
      <c r="D27" s="34" t="s">
        <v>40</v>
      </c>
      <c r="E27" s="34"/>
      <c r="F27" s="34">
        <v>0</v>
      </c>
      <c r="G27" s="62">
        <f>E27+F27</f>
        <v>0</v>
      </c>
      <c r="H27" s="34"/>
      <c r="I27" s="34">
        <v>0</v>
      </c>
      <c r="J27" s="62">
        <f>H27+I27</f>
        <v>0</v>
      </c>
      <c r="K27" s="34">
        <f t="shared" si="1"/>
        <v>0</v>
      </c>
      <c r="L27" s="34">
        <f t="shared" si="1"/>
        <v>0</v>
      </c>
      <c r="M27" s="62">
        <f>K27+L27</f>
        <v>0</v>
      </c>
    </row>
    <row r="28" spans="1:13" s="17" customFormat="1" ht="30" customHeight="1">
      <c r="A28" s="62">
        <v>4</v>
      </c>
      <c r="B28" s="61" t="s">
        <v>72</v>
      </c>
      <c r="C28" s="41"/>
      <c r="D28" s="34"/>
      <c r="E28" s="34"/>
      <c r="F28" s="34"/>
      <c r="G28" s="62"/>
      <c r="H28" s="34"/>
      <c r="I28" s="34"/>
      <c r="J28" s="62"/>
      <c r="K28" s="34"/>
      <c r="L28" s="34"/>
      <c r="M28" s="62"/>
    </row>
    <row r="29" spans="1:13" s="17" customFormat="1" ht="78" customHeight="1">
      <c r="A29" s="41"/>
      <c r="B29" s="54" t="s">
        <v>104</v>
      </c>
      <c r="C29" s="34" t="s">
        <v>49</v>
      </c>
      <c r="D29" s="11" t="s">
        <v>107</v>
      </c>
      <c r="E29" s="63"/>
      <c r="F29" s="63">
        <f>F23/1000*100-100</f>
        <v>-99.3</v>
      </c>
      <c r="G29" s="63">
        <f>G23/1000*100-100</f>
        <v>-99.3</v>
      </c>
      <c r="H29" s="63"/>
      <c r="I29" s="63">
        <f>I23/1000*100-100</f>
        <v>-99.3</v>
      </c>
      <c r="J29" s="63">
        <f>J23/1000*100-100</f>
        <v>-99.3</v>
      </c>
      <c r="K29" s="63"/>
      <c r="L29" s="63"/>
      <c r="M29" s="65">
        <f>K29+L29</f>
        <v>0</v>
      </c>
    </row>
    <row r="30" spans="1:13" ht="30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24.75" customHeight="1" hidden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24.75" customHeight="1" hidden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21.75" customHeight="1" hidden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8" customHeight="1" hidden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23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2" s="67" customFormat="1" ht="24" customHeight="1">
      <c r="A36" s="29" t="s">
        <v>131</v>
      </c>
      <c r="B36" s="29"/>
      <c r="C36" s="29"/>
      <c r="F36" s="29"/>
      <c r="G36" s="68"/>
      <c r="H36" s="68"/>
      <c r="K36" s="99" t="s">
        <v>99</v>
      </c>
      <c r="L36" s="99"/>
    </row>
    <row r="37" spans="1:12" ht="14.25" customHeight="1">
      <c r="A37" s="9"/>
      <c r="B37" s="5"/>
      <c r="G37" s="101" t="s">
        <v>8</v>
      </c>
      <c r="H37" s="101"/>
      <c r="I37" s="26"/>
      <c r="K37" s="100" t="s">
        <v>9</v>
      </c>
      <c r="L37" s="100"/>
    </row>
  </sheetData>
  <sheetProtection/>
  <mergeCells count="17">
    <mergeCell ref="K16:M16"/>
    <mergeCell ref="J1:M1"/>
    <mergeCell ref="J2:M2"/>
    <mergeCell ref="J3:M3"/>
    <mergeCell ref="A6:M6"/>
    <mergeCell ref="A7:M7"/>
    <mergeCell ref="A8:M8"/>
    <mergeCell ref="K36:L36"/>
    <mergeCell ref="G37:H37"/>
    <mergeCell ref="K37:L37"/>
    <mergeCell ref="A9:M9"/>
    <mergeCell ref="A10:M10"/>
    <mergeCell ref="A11:M11"/>
    <mergeCell ref="C13:M13"/>
    <mergeCell ref="C14:M14"/>
    <mergeCell ref="E16:G16"/>
    <mergeCell ref="H16:J1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60" zoomScalePageLayoutView="0" workbookViewId="0" topLeftCell="A6">
      <selection activeCell="H30" sqref="H30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625" style="0" customWidth="1"/>
    <col min="4" max="4" width="14.125" style="0" customWidth="1"/>
    <col min="5" max="5" width="10.625" style="0" customWidth="1"/>
    <col min="6" max="6" width="12.50390625" style="0" customWidth="1"/>
    <col min="7" max="7" width="10.50390625" style="0" customWidth="1"/>
    <col min="8" max="8" width="9.875" style="0" customWidth="1"/>
    <col min="9" max="9" width="13.125" style="0" customWidth="1"/>
    <col min="10" max="10" width="9.625" style="0" customWidth="1"/>
    <col min="11" max="11" width="11.125" style="0" customWidth="1"/>
    <col min="12" max="12" width="13.00390625" style="0" customWidth="1"/>
    <col min="13" max="13" width="9.50390625" style="0" customWidth="1"/>
  </cols>
  <sheetData>
    <row r="1" spans="1:13" s="17" customFormat="1" ht="21" customHeight="1">
      <c r="A1" s="66"/>
      <c r="B1" s="66"/>
      <c r="C1" s="66"/>
      <c r="D1" s="66"/>
      <c r="E1" s="66"/>
      <c r="F1" s="66"/>
      <c r="G1" s="66"/>
      <c r="H1" s="66"/>
      <c r="I1" s="66"/>
      <c r="J1" s="113" t="s">
        <v>23</v>
      </c>
      <c r="K1" s="113"/>
      <c r="L1" s="113"/>
      <c r="M1" s="113"/>
    </row>
    <row r="2" spans="1:13" s="17" customFormat="1" ht="18" customHeight="1">
      <c r="A2" s="66"/>
      <c r="B2" s="66"/>
      <c r="C2" s="66"/>
      <c r="D2" s="66"/>
      <c r="E2" s="66"/>
      <c r="F2" s="66"/>
      <c r="G2" s="66"/>
      <c r="H2" s="66"/>
      <c r="I2" s="66"/>
      <c r="J2" s="113" t="s">
        <v>24</v>
      </c>
      <c r="K2" s="113"/>
      <c r="L2" s="113"/>
      <c r="M2" s="113"/>
    </row>
    <row r="3" spans="1:13" s="17" customFormat="1" ht="20.25" customHeight="1">
      <c r="A3" s="66"/>
      <c r="B3" s="66"/>
      <c r="C3" s="66"/>
      <c r="D3" s="66"/>
      <c r="E3" s="66"/>
      <c r="F3" s="66"/>
      <c r="G3" s="66"/>
      <c r="H3" s="66"/>
      <c r="I3" s="66"/>
      <c r="J3" s="113" t="s">
        <v>25</v>
      </c>
      <c r="K3" s="113"/>
      <c r="L3" s="113"/>
      <c r="M3" s="113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6"/>
      <c r="K4" s="16"/>
      <c r="L4" s="16"/>
      <c r="M4" s="16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7.25">
      <c r="A6" s="112" t="s">
        <v>26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26.25" customHeight="1">
      <c r="A7" s="112" t="s">
        <v>27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21.75" customHeight="1">
      <c r="A8" s="112" t="s">
        <v>28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25.5" customHeight="1">
      <c r="A9" s="104" t="str">
        <f>'Додатк 2'!A9:M9</f>
        <v>Служба у справах дітей ВЦА м. Лисичанськ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8.75" customHeight="1">
      <c r="A10" s="105" t="s">
        <v>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27" customHeight="1">
      <c r="A11" s="106" t="str">
        <f>'Додатк 2'!A11:M11</f>
        <v>за 2020 рік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58" customFormat="1" ht="43.5" customHeight="1">
      <c r="B13" s="59" t="s">
        <v>113</v>
      </c>
      <c r="C13" s="110" t="s">
        <v>87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s="57" customFormat="1" ht="23.25" customHeight="1">
      <c r="A14" s="56"/>
      <c r="B14" s="55" t="s">
        <v>64</v>
      </c>
      <c r="C14" s="111" t="s">
        <v>65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49" customFormat="1" ht="51" customHeight="1">
      <c r="A16" s="60" t="s">
        <v>29</v>
      </c>
      <c r="B16" s="60" t="s">
        <v>30</v>
      </c>
      <c r="C16" s="60" t="s">
        <v>37</v>
      </c>
      <c r="D16" s="60" t="s">
        <v>31</v>
      </c>
      <c r="E16" s="107" t="s">
        <v>32</v>
      </c>
      <c r="F16" s="108"/>
      <c r="G16" s="109"/>
      <c r="H16" s="107" t="s">
        <v>33</v>
      </c>
      <c r="I16" s="108"/>
      <c r="J16" s="109"/>
      <c r="K16" s="107" t="s">
        <v>34</v>
      </c>
      <c r="L16" s="108"/>
      <c r="M16" s="109"/>
    </row>
    <row r="17" spans="1:13" s="49" customFormat="1" ht="33" customHeight="1">
      <c r="A17" s="60"/>
      <c r="B17" s="60"/>
      <c r="C17" s="60"/>
      <c r="D17" s="60"/>
      <c r="E17" s="60" t="s">
        <v>7</v>
      </c>
      <c r="F17" s="60" t="s">
        <v>12</v>
      </c>
      <c r="G17" s="60" t="s">
        <v>35</v>
      </c>
      <c r="H17" s="60" t="s">
        <v>7</v>
      </c>
      <c r="I17" s="60" t="s">
        <v>12</v>
      </c>
      <c r="J17" s="60" t="s">
        <v>35</v>
      </c>
      <c r="K17" s="60" t="s">
        <v>7</v>
      </c>
      <c r="L17" s="60" t="s">
        <v>12</v>
      </c>
      <c r="M17" s="60" t="s">
        <v>35</v>
      </c>
    </row>
    <row r="18" spans="1:13" s="17" customFormat="1" ht="20.25" customHeight="1">
      <c r="A18" s="62">
        <v>1</v>
      </c>
      <c r="B18" s="61" t="s">
        <v>69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s="17" customFormat="1" ht="40.5" customHeight="1">
      <c r="A19" s="62"/>
      <c r="B19" s="54" t="s">
        <v>114</v>
      </c>
      <c r="C19" s="34" t="s">
        <v>36</v>
      </c>
      <c r="D19" s="77" t="s">
        <v>116</v>
      </c>
      <c r="E19" s="34">
        <v>5</v>
      </c>
      <c r="F19" s="34">
        <v>0</v>
      </c>
      <c r="G19" s="62">
        <f>E19</f>
        <v>5</v>
      </c>
      <c r="H19" s="34">
        <v>5</v>
      </c>
      <c r="I19" s="34">
        <v>0</v>
      </c>
      <c r="J19" s="62">
        <f>H19</f>
        <v>5</v>
      </c>
      <c r="K19" s="34">
        <f aca="true" t="shared" si="0" ref="K19:M21">H19-E19</f>
        <v>0</v>
      </c>
      <c r="L19" s="34">
        <f t="shared" si="0"/>
        <v>0</v>
      </c>
      <c r="M19" s="62">
        <f>K19+L19</f>
        <v>0</v>
      </c>
    </row>
    <row r="20" spans="1:13" s="17" customFormat="1" ht="38.25" customHeight="1">
      <c r="A20" s="62"/>
      <c r="B20" s="54" t="s">
        <v>115</v>
      </c>
      <c r="C20" s="34" t="s">
        <v>117</v>
      </c>
      <c r="D20" s="78" t="s">
        <v>118</v>
      </c>
      <c r="E20" s="34">
        <v>233</v>
      </c>
      <c r="F20" s="34"/>
      <c r="G20" s="62">
        <f>E20+F20</f>
        <v>233</v>
      </c>
      <c r="H20" s="34">
        <v>233</v>
      </c>
      <c r="I20" s="34"/>
      <c r="J20" s="62">
        <f>H20+I20</f>
        <v>233</v>
      </c>
      <c r="K20" s="34">
        <f t="shared" si="0"/>
        <v>0</v>
      </c>
      <c r="L20" s="34">
        <f t="shared" si="0"/>
        <v>0</v>
      </c>
      <c r="M20" s="34">
        <f t="shared" si="0"/>
        <v>0</v>
      </c>
    </row>
    <row r="21" spans="1:13" s="17" customFormat="1" ht="21.75" customHeight="1" hidden="1">
      <c r="A21" s="62"/>
      <c r="B21" s="41" t="s">
        <v>67</v>
      </c>
      <c r="C21" s="34" t="s">
        <v>36</v>
      </c>
      <c r="D21" s="54"/>
      <c r="E21" s="34"/>
      <c r="F21" s="34"/>
      <c r="G21" s="62">
        <f>E21+F21</f>
        <v>0</v>
      </c>
      <c r="H21" s="34"/>
      <c r="I21" s="34"/>
      <c r="J21" s="62">
        <f>H21+I21</f>
        <v>0</v>
      </c>
      <c r="K21" s="34">
        <f t="shared" si="0"/>
        <v>0</v>
      </c>
      <c r="L21" s="34">
        <f t="shared" si="0"/>
        <v>0</v>
      </c>
      <c r="M21" s="62">
        <f>K21+L21</f>
        <v>0</v>
      </c>
    </row>
    <row r="22" spans="1:13" s="17" customFormat="1" ht="29.25" customHeight="1" hidden="1">
      <c r="A22" s="62">
        <v>2</v>
      </c>
      <c r="B22" s="61" t="s">
        <v>70</v>
      </c>
      <c r="C22" s="34"/>
      <c r="D22" s="41"/>
      <c r="E22" s="34"/>
      <c r="F22" s="34"/>
      <c r="G22" s="62"/>
      <c r="H22" s="34"/>
      <c r="I22" s="34"/>
      <c r="J22" s="62"/>
      <c r="K22" s="34"/>
      <c r="L22" s="34"/>
      <c r="M22" s="62"/>
    </row>
    <row r="23" spans="1:13" s="17" customFormat="1" ht="42" customHeight="1" hidden="1">
      <c r="A23" s="62"/>
      <c r="B23" s="54"/>
      <c r="C23" s="34"/>
      <c r="D23" s="54"/>
      <c r="E23" s="34"/>
      <c r="F23" s="34">
        <v>0</v>
      </c>
      <c r="G23" s="62">
        <f aca="true" t="shared" si="1" ref="G23:G31">E23+F23</f>
        <v>0</v>
      </c>
      <c r="H23" s="34"/>
      <c r="I23" s="34">
        <v>0</v>
      </c>
      <c r="J23" s="62">
        <f aca="true" t="shared" si="2" ref="J23:J31">H23+I23</f>
        <v>0</v>
      </c>
      <c r="K23" s="34">
        <f aca="true" t="shared" si="3" ref="K23:L29">H23-E23</f>
        <v>0</v>
      </c>
      <c r="L23" s="34">
        <f t="shared" si="3"/>
        <v>0</v>
      </c>
      <c r="M23" s="62">
        <f aca="true" t="shared" si="4" ref="M23:M29">K23+L23</f>
        <v>0</v>
      </c>
    </row>
    <row r="24" spans="1:13" s="17" customFormat="1" ht="35.25" customHeight="1" hidden="1">
      <c r="A24" s="62"/>
      <c r="B24" s="54"/>
      <c r="C24" s="34"/>
      <c r="D24" s="54"/>
      <c r="E24" s="34"/>
      <c r="F24" s="34">
        <v>0</v>
      </c>
      <c r="G24" s="62">
        <f t="shared" si="1"/>
        <v>0</v>
      </c>
      <c r="H24" s="34"/>
      <c r="I24" s="34">
        <v>0</v>
      </c>
      <c r="J24" s="62">
        <f t="shared" si="2"/>
        <v>0</v>
      </c>
      <c r="K24" s="34">
        <f t="shared" si="3"/>
        <v>0</v>
      </c>
      <c r="L24" s="34">
        <f t="shared" si="3"/>
        <v>0</v>
      </c>
      <c r="M24" s="62">
        <f t="shared" si="4"/>
        <v>0</v>
      </c>
    </row>
    <row r="25" spans="1:13" s="17" customFormat="1" ht="39.75" customHeight="1" hidden="1">
      <c r="A25" s="62"/>
      <c r="B25" s="54" t="s">
        <v>76</v>
      </c>
      <c r="C25" s="34" t="s">
        <v>73</v>
      </c>
      <c r="D25" s="54" t="s">
        <v>39</v>
      </c>
      <c r="E25" s="34"/>
      <c r="F25" s="34">
        <v>0</v>
      </c>
      <c r="G25" s="62">
        <f>E25+F25</f>
        <v>0</v>
      </c>
      <c r="H25" s="34"/>
      <c r="I25" s="34">
        <v>0</v>
      </c>
      <c r="J25" s="62">
        <f>H25+I25</f>
        <v>0</v>
      </c>
      <c r="K25" s="34">
        <f>H25-E25</f>
        <v>0</v>
      </c>
      <c r="L25" s="34">
        <f>I25-F25</f>
        <v>0</v>
      </c>
      <c r="M25" s="62">
        <f>K25+L25</f>
        <v>0</v>
      </c>
    </row>
    <row r="26" spans="1:13" s="17" customFormat="1" ht="22.5" customHeight="1">
      <c r="A26" s="62">
        <v>3</v>
      </c>
      <c r="B26" s="61" t="s">
        <v>71</v>
      </c>
      <c r="C26" s="41"/>
      <c r="D26" s="41"/>
      <c r="E26" s="34"/>
      <c r="F26" s="34"/>
      <c r="G26" s="62"/>
      <c r="H26" s="34"/>
      <c r="I26" s="34"/>
      <c r="J26" s="62"/>
      <c r="K26" s="34"/>
      <c r="L26" s="34"/>
      <c r="M26" s="62"/>
    </row>
    <row r="27" spans="1:13" s="17" customFormat="1" ht="64.5" customHeight="1">
      <c r="A27" s="62"/>
      <c r="B27" s="54" t="s">
        <v>119</v>
      </c>
      <c r="C27" s="34" t="s">
        <v>106</v>
      </c>
      <c r="D27" s="41" t="s">
        <v>40</v>
      </c>
      <c r="E27" s="34">
        <v>100</v>
      </c>
      <c r="F27" s="34">
        <v>0</v>
      </c>
      <c r="G27" s="62">
        <f t="shared" si="1"/>
        <v>100</v>
      </c>
      <c r="H27" s="34">
        <v>100</v>
      </c>
      <c r="I27" s="34">
        <v>0</v>
      </c>
      <c r="J27" s="62">
        <f t="shared" si="2"/>
        <v>100</v>
      </c>
      <c r="K27" s="34">
        <f t="shared" si="3"/>
        <v>0</v>
      </c>
      <c r="L27" s="34">
        <f t="shared" si="3"/>
        <v>0</v>
      </c>
      <c r="M27" s="62">
        <f t="shared" si="4"/>
        <v>0</v>
      </c>
    </row>
    <row r="28" spans="1:13" s="17" customFormat="1" ht="60.75" customHeight="1" hidden="1">
      <c r="A28" s="62"/>
      <c r="B28" s="54"/>
      <c r="C28" s="34" t="s">
        <v>73</v>
      </c>
      <c r="D28" s="41" t="s">
        <v>40</v>
      </c>
      <c r="E28" s="34"/>
      <c r="F28" s="34">
        <v>0</v>
      </c>
      <c r="G28" s="62">
        <f t="shared" si="1"/>
        <v>0</v>
      </c>
      <c r="H28" s="34"/>
      <c r="I28" s="34">
        <v>0</v>
      </c>
      <c r="J28" s="62">
        <f t="shared" si="2"/>
        <v>0</v>
      </c>
      <c r="K28" s="34">
        <f t="shared" si="3"/>
        <v>0</v>
      </c>
      <c r="L28" s="34">
        <f t="shared" si="3"/>
        <v>0</v>
      </c>
      <c r="M28" s="62">
        <f t="shared" si="4"/>
        <v>0</v>
      </c>
    </row>
    <row r="29" spans="1:13" s="17" customFormat="1" ht="48" customHeight="1">
      <c r="A29" s="62"/>
      <c r="B29" s="54" t="s">
        <v>120</v>
      </c>
      <c r="C29" s="34" t="s">
        <v>106</v>
      </c>
      <c r="D29" s="41" t="s">
        <v>40</v>
      </c>
      <c r="E29" s="34">
        <v>4664</v>
      </c>
      <c r="F29" s="64"/>
      <c r="G29" s="62">
        <f t="shared" si="1"/>
        <v>4664</v>
      </c>
      <c r="H29" s="34">
        <v>4664</v>
      </c>
      <c r="I29" s="34"/>
      <c r="J29" s="62">
        <f t="shared" si="2"/>
        <v>4664</v>
      </c>
      <c r="K29" s="34">
        <f t="shared" si="3"/>
        <v>0</v>
      </c>
      <c r="L29" s="34">
        <f t="shared" si="3"/>
        <v>0</v>
      </c>
      <c r="M29" s="62">
        <f t="shared" si="4"/>
        <v>0</v>
      </c>
    </row>
    <row r="30" spans="1:13" s="17" customFormat="1" ht="27" customHeight="1">
      <c r="A30" s="62">
        <v>4</v>
      </c>
      <c r="B30" s="61" t="s">
        <v>72</v>
      </c>
      <c r="C30" s="41"/>
      <c r="D30" s="41"/>
      <c r="E30" s="34"/>
      <c r="F30" s="34"/>
      <c r="G30" s="62"/>
      <c r="H30" s="34"/>
      <c r="I30" s="34"/>
      <c r="J30" s="62"/>
      <c r="K30" s="34"/>
      <c r="L30" s="34"/>
      <c r="M30" s="62"/>
    </row>
    <row r="31" spans="1:13" s="17" customFormat="1" ht="63.75" customHeight="1">
      <c r="A31" s="41"/>
      <c r="B31" s="54" t="s">
        <v>121</v>
      </c>
      <c r="C31" s="34" t="s">
        <v>49</v>
      </c>
      <c r="D31" s="79" t="s">
        <v>122</v>
      </c>
      <c r="E31" s="63">
        <f>E25/480*100-100</f>
        <v>-100</v>
      </c>
      <c r="F31" s="63"/>
      <c r="G31" s="65">
        <f t="shared" si="1"/>
        <v>-100</v>
      </c>
      <c r="H31" s="63">
        <f>H25/480*100-100</f>
        <v>-100</v>
      </c>
      <c r="I31" s="63"/>
      <c r="J31" s="65">
        <f t="shared" si="2"/>
        <v>-100</v>
      </c>
      <c r="K31" s="63">
        <f>H31-E31</f>
        <v>0</v>
      </c>
      <c r="L31" s="63">
        <f>I31-F31</f>
        <v>0</v>
      </c>
      <c r="M31" s="65">
        <f>K31+L31</f>
        <v>0</v>
      </c>
    </row>
    <row r="32" spans="1:13" ht="30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24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24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23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2" s="67" customFormat="1" ht="24" customHeight="1">
      <c r="A38" s="29" t="s">
        <v>98</v>
      </c>
      <c r="B38" s="29"/>
      <c r="C38" s="29"/>
      <c r="F38" s="29"/>
      <c r="G38" s="68"/>
      <c r="H38" s="68"/>
      <c r="K38" s="99" t="s">
        <v>99</v>
      </c>
      <c r="L38" s="99"/>
    </row>
    <row r="39" spans="1:12" ht="14.25" customHeight="1">
      <c r="A39" s="9"/>
      <c r="B39" s="5"/>
      <c r="G39" s="101" t="s">
        <v>8</v>
      </c>
      <c r="H39" s="101"/>
      <c r="I39" s="26"/>
      <c r="K39" s="100" t="s">
        <v>9</v>
      </c>
      <c r="L39" s="100"/>
    </row>
  </sheetData>
  <sheetProtection/>
  <mergeCells count="17">
    <mergeCell ref="K16:M16"/>
    <mergeCell ref="J1:M1"/>
    <mergeCell ref="J2:M2"/>
    <mergeCell ref="J3:M3"/>
    <mergeCell ref="A6:M6"/>
    <mergeCell ref="A7:M7"/>
    <mergeCell ref="A8:M8"/>
    <mergeCell ref="K38:L38"/>
    <mergeCell ref="G39:H39"/>
    <mergeCell ref="K39:L39"/>
    <mergeCell ref="A9:M9"/>
    <mergeCell ref="A10:M10"/>
    <mergeCell ref="A11:M11"/>
    <mergeCell ref="C13:M13"/>
    <mergeCell ref="C14:M14"/>
    <mergeCell ref="E16:G16"/>
    <mergeCell ref="H16:J1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J26" sqref="J26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625" style="0" customWidth="1"/>
    <col min="4" max="4" width="14.125" style="0" customWidth="1"/>
    <col min="5" max="5" width="10.625" style="0" customWidth="1"/>
    <col min="6" max="6" width="12.50390625" style="0" customWidth="1"/>
    <col min="7" max="7" width="10.50390625" style="0" customWidth="1"/>
    <col min="8" max="8" width="9.875" style="0" customWidth="1"/>
    <col min="9" max="9" width="13.125" style="0" customWidth="1"/>
    <col min="10" max="10" width="9.625" style="0" customWidth="1"/>
    <col min="11" max="11" width="11.125" style="0" customWidth="1"/>
    <col min="12" max="12" width="13.00390625" style="0" customWidth="1"/>
    <col min="13" max="13" width="9.50390625" style="0" customWidth="1"/>
  </cols>
  <sheetData>
    <row r="1" spans="1:13" s="17" customFormat="1" ht="21" customHeight="1">
      <c r="A1" s="66"/>
      <c r="B1" s="66"/>
      <c r="C1" s="66"/>
      <c r="D1" s="66"/>
      <c r="E1" s="66"/>
      <c r="F1" s="66"/>
      <c r="G1" s="66"/>
      <c r="H1" s="66"/>
      <c r="I1" s="66"/>
      <c r="J1" s="113" t="s">
        <v>23</v>
      </c>
      <c r="K1" s="113"/>
      <c r="L1" s="113"/>
      <c r="M1" s="113"/>
    </row>
    <row r="2" spans="1:13" s="17" customFormat="1" ht="18" customHeight="1">
      <c r="A2" s="66"/>
      <c r="B2" s="66"/>
      <c r="C2" s="66"/>
      <c r="D2" s="66"/>
      <c r="E2" s="66"/>
      <c r="F2" s="66"/>
      <c r="G2" s="66"/>
      <c r="H2" s="66"/>
      <c r="I2" s="66"/>
      <c r="J2" s="113" t="s">
        <v>24</v>
      </c>
      <c r="K2" s="113"/>
      <c r="L2" s="113"/>
      <c r="M2" s="113"/>
    </row>
    <row r="3" spans="1:13" s="17" customFormat="1" ht="20.25" customHeight="1">
      <c r="A3" s="66"/>
      <c r="B3" s="66"/>
      <c r="C3" s="66"/>
      <c r="D3" s="66"/>
      <c r="E3" s="66"/>
      <c r="F3" s="66"/>
      <c r="G3" s="66"/>
      <c r="H3" s="66"/>
      <c r="I3" s="66"/>
      <c r="J3" s="113" t="s">
        <v>25</v>
      </c>
      <c r="K3" s="113"/>
      <c r="L3" s="113"/>
      <c r="M3" s="113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6"/>
      <c r="K4" s="16"/>
      <c r="L4" s="16"/>
      <c r="M4" s="16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7.25">
      <c r="A6" s="112" t="s">
        <v>26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26.25" customHeight="1">
      <c r="A7" s="112" t="s">
        <v>27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21.75" customHeight="1">
      <c r="A8" s="112" t="s">
        <v>28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25.5" customHeight="1">
      <c r="A9" s="104" t="s">
        <v>100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8.75" customHeight="1">
      <c r="A10" s="105" t="s">
        <v>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27" customHeight="1">
      <c r="A11" s="106" t="s">
        <v>83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58" customFormat="1" ht="36.75" customHeight="1">
      <c r="B13" s="59" t="s">
        <v>123</v>
      </c>
      <c r="C13" s="114" t="s">
        <v>95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57" customFormat="1" ht="32.25" customHeight="1">
      <c r="A14" s="56"/>
      <c r="B14" s="55" t="s">
        <v>64</v>
      </c>
      <c r="C14" s="111" t="s">
        <v>65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49" customFormat="1" ht="51" customHeight="1">
      <c r="A16" s="60" t="s">
        <v>29</v>
      </c>
      <c r="B16" s="60" t="s">
        <v>30</v>
      </c>
      <c r="C16" s="60" t="s">
        <v>37</v>
      </c>
      <c r="D16" s="60" t="s">
        <v>31</v>
      </c>
      <c r="E16" s="107" t="s">
        <v>32</v>
      </c>
      <c r="F16" s="108"/>
      <c r="G16" s="109"/>
      <c r="H16" s="107" t="s">
        <v>33</v>
      </c>
      <c r="I16" s="108"/>
      <c r="J16" s="109"/>
      <c r="K16" s="107" t="s">
        <v>34</v>
      </c>
      <c r="L16" s="108"/>
      <c r="M16" s="109"/>
    </row>
    <row r="17" spans="1:13" s="49" customFormat="1" ht="33" customHeight="1">
      <c r="A17" s="60"/>
      <c r="B17" s="60"/>
      <c r="C17" s="60"/>
      <c r="D17" s="60"/>
      <c r="E17" s="60" t="s">
        <v>7</v>
      </c>
      <c r="F17" s="60" t="s">
        <v>12</v>
      </c>
      <c r="G17" s="60" t="s">
        <v>35</v>
      </c>
      <c r="H17" s="60" t="s">
        <v>7</v>
      </c>
      <c r="I17" s="60" t="s">
        <v>12</v>
      </c>
      <c r="J17" s="60" t="s">
        <v>35</v>
      </c>
      <c r="K17" s="60" t="s">
        <v>7</v>
      </c>
      <c r="L17" s="60" t="s">
        <v>12</v>
      </c>
      <c r="M17" s="60" t="s">
        <v>35</v>
      </c>
    </row>
    <row r="18" spans="1:13" s="17" customFormat="1" ht="20.25" customHeight="1">
      <c r="A18" s="62">
        <v>1</v>
      </c>
      <c r="B18" s="61" t="s">
        <v>69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s="17" customFormat="1" ht="81.75" customHeight="1">
      <c r="A19" s="62"/>
      <c r="B19" s="54" t="s">
        <v>124</v>
      </c>
      <c r="C19" s="34" t="s">
        <v>48</v>
      </c>
      <c r="D19" s="80" t="s">
        <v>125</v>
      </c>
      <c r="E19" s="34">
        <v>71.5</v>
      </c>
      <c r="F19" s="34"/>
      <c r="G19" s="62">
        <f>E19+F19</f>
        <v>71.5</v>
      </c>
      <c r="H19" s="34">
        <v>71.5</v>
      </c>
      <c r="I19" s="34"/>
      <c r="J19" s="62">
        <f>H19+I19</f>
        <v>71.5</v>
      </c>
      <c r="K19" s="34">
        <f aca="true" t="shared" si="0" ref="K19:L21">H19-E19</f>
        <v>0</v>
      </c>
      <c r="L19" s="34">
        <f t="shared" si="0"/>
        <v>0</v>
      </c>
      <c r="M19" s="62">
        <f>K19+L19</f>
        <v>0</v>
      </c>
    </row>
    <row r="20" spans="1:13" s="17" customFormat="1" ht="38.25" customHeight="1" hidden="1">
      <c r="A20" s="62"/>
      <c r="B20" s="54"/>
      <c r="C20" s="34" t="s">
        <v>36</v>
      </c>
      <c r="D20" s="33" t="s">
        <v>82</v>
      </c>
      <c r="E20" s="34"/>
      <c r="F20" s="34"/>
      <c r="G20" s="62">
        <f>E20+F20</f>
        <v>0</v>
      </c>
      <c r="H20" s="34"/>
      <c r="I20" s="34"/>
      <c r="J20" s="62">
        <f>H20+I20</f>
        <v>0</v>
      </c>
      <c r="K20" s="34">
        <f t="shared" si="0"/>
        <v>0</v>
      </c>
      <c r="L20" s="34">
        <f t="shared" si="0"/>
        <v>0</v>
      </c>
      <c r="M20" s="62">
        <f>K20+L20</f>
        <v>0</v>
      </c>
    </row>
    <row r="21" spans="1:13" s="17" customFormat="1" ht="51" customHeight="1" hidden="1">
      <c r="A21" s="62"/>
      <c r="B21" s="54"/>
      <c r="C21" s="34" t="s">
        <v>81</v>
      </c>
      <c r="D21" s="33" t="s">
        <v>82</v>
      </c>
      <c r="E21" s="34"/>
      <c r="F21" s="34"/>
      <c r="G21" s="62">
        <f>E21+F21</f>
        <v>0</v>
      </c>
      <c r="H21" s="34"/>
      <c r="I21" s="34"/>
      <c r="J21" s="62">
        <f>H21+I21</f>
        <v>0</v>
      </c>
      <c r="K21" s="34">
        <f t="shared" si="0"/>
        <v>0</v>
      </c>
      <c r="L21" s="34">
        <f t="shared" si="0"/>
        <v>0</v>
      </c>
      <c r="M21" s="62">
        <f>K21+L21</f>
        <v>0</v>
      </c>
    </row>
    <row r="22" spans="1:13" s="17" customFormat="1" ht="29.25" customHeight="1">
      <c r="A22" s="62">
        <v>2</v>
      </c>
      <c r="B22" s="61" t="s">
        <v>70</v>
      </c>
      <c r="C22" s="34"/>
      <c r="D22" s="34"/>
      <c r="E22" s="34"/>
      <c r="F22" s="34"/>
      <c r="G22" s="62"/>
      <c r="H22" s="34"/>
      <c r="I22" s="34"/>
      <c r="J22" s="62"/>
      <c r="K22" s="34"/>
      <c r="L22" s="34"/>
      <c r="M22" s="62"/>
    </row>
    <row r="23" spans="1:13" s="17" customFormat="1" ht="51" customHeight="1">
      <c r="A23" s="62"/>
      <c r="B23" s="54" t="s">
        <v>126</v>
      </c>
      <c r="C23" s="34" t="s">
        <v>127</v>
      </c>
      <c r="D23" s="77" t="str">
        <f>D19</f>
        <v>програма соціального захисту дітей на 2017-2021 роки</v>
      </c>
      <c r="E23" s="34">
        <v>13</v>
      </c>
      <c r="F23" s="34"/>
      <c r="G23" s="62">
        <f>E23+F23</f>
        <v>13</v>
      </c>
      <c r="H23" s="34">
        <v>13</v>
      </c>
      <c r="I23" s="34"/>
      <c r="J23" s="62">
        <f>H23+I23</f>
        <v>13</v>
      </c>
      <c r="K23" s="34">
        <f aca="true" t="shared" si="1" ref="K23:L27">H23-E23</f>
        <v>0</v>
      </c>
      <c r="L23" s="34">
        <f t="shared" si="1"/>
        <v>0</v>
      </c>
      <c r="M23" s="62">
        <f>K23+L23</f>
        <v>0</v>
      </c>
    </row>
    <row r="24" spans="1:13" s="17" customFormat="1" ht="48.75" customHeight="1" hidden="1">
      <c r="A24" s="62"/>
      <c r="B24" s="54"/>
      <c r="C24" s="34" t="s">
        <v>73</v>
      </c>
      <c r="D24" s="33" t="s">
        <v>82</v>
      </c>
      <c r="E24" s="34"/>
      <c r="F24" s="34">
        <v>0</v>
      </c>
      <c r="G24" s="62">
        <f>E24+F24</f>
        <v>0</v>
      </c>
      <c r="H24" s="34"/>
      <c r="I24" s="34">
        <v>0</v>
      </c>
      <c r="J24" s="62">
        <f>H24+I24</f>
        <v>0</v>
      </c>
      <c r="K24" s="34">
        <f t="shared" si="1"/>
        <v>0</v>
      </c>
      <c r="L24" s="34">
        <f t="shared" si="1"/>
        <v>0</v>
      </c>
      <c r="M24" s="62">
        <f>K24+L24</f>
        <v>0</v>
      </c>
    </row>
    <row r="25" spans="1:13" s="17" customFormat="1" ht="31.5" customHeight="1">
      <c r="A25" s="62">
        <v>3</v>
      </c>
      <c r="B25" s="61" t="s">
        <v>71</v>
      </c>
      <c r="C25" s="41"/>
      <c r="D25" s="34"/>
      <c r="E25" s="34"/>
      <c r="F25" s="34"/>
      <c r="G25" s="62"/>
      <c r="H25" s="34"/>
      <c r="I25" s="34"/>
      <c r="J25" s="62"/>
      <c r="K25" s="34"/>
      <c r="L25" s="34"/>
      <c r="M25" s="62"/>
    </row>
    <row r="26" spans="1:13" s="17" customFormat="1" ht="50.25" customHeight="1">
      <c r="A26" s="62"/>
      <c r="B26" s="54" t="s">
        <v>128</v>
      </c>
      <c r="C26" s="34" t="s">
        <v>48</v>
      </c>
      <c r="D26" s="33" t="s">
        <v>130</v>
      </c>
      <c r="E26" s="63">
        <v>5.5</v>
      </c>
      <c r="F26" s="34"/>
      <c r="G26" s="65">
        <f>E26+F26</f>
        <v>5.5</v>
      </c>
      <c r="H26" s="63">
        <v>5.5</v>
      </c>
      <c r="I26" s="34"/>
      <c r="J26" s="65">
        <f>H26+I26</f>
        <v>5.5</v>
      </c>
      <c r="K26" s="63">
        <f t="shared" si="1"/>
        <v>0</v>
      </c>
      <c r="L26" s="34">
        <f t="shared" si="1"/>
        <v>0</v>
      </c>
      <c r="M26" s="65">
        <f>K26+L26</f>
        <v>0</v>
      </c>
    </row>
    <row r="27" spans="1:13" s="17" customFormat="1" ht="63" customHeight="1" hidden="1">
      <c r="A27" s="62"/>
      <c r="B27" s="54"/>
      <c r="C27" s="34" t="s">
        <v>81</v>
      </c>
      <c r="D27" s="34" t="s">
        <v>40</v>
      </c>
      <c r="E27" s="34"/>
      <c r="F27" s="34">
        <v>0</v>
      </c>
      <c r="G27" s="62">
        <f>E27+F27</f>
        <v>0</v>
      </c>
      <c r="H27" s="34"/>
      <c r="I27" s="34">
        <v>0</v>
      </c>
      <c r="J27" s="62">
        <f>H27+I27</f>
        <v>0</v>
      </c>
      <c r="K27" s="34">
        <f t="shared" si="1"/>
        <v>0</v>
      </c>
      <c r="L27" s="34">
        <f t="shared" si="1"/>
        <v>0</v>
      </c>
      <c r="M27" s="62">
        <f>K27+L27</f>
        <v>0</v>
      </c>
    </row>
    <row r="28" spans="1:13" s="17" customFormat="1" ht="30" customHeight="1">
      <c r="A28" s="62">
        <v>4</v>
      </c>
      <c r="B28" s="61" t="s">
        <v>72</v>
      </c>
      <c r="C28" s="41"/>
      <c r="D28" s="34"/>
      <c r="E28" s="34"/>
      <c r="F28" s="34"/>
      <c r="G28" s="62"/>
      <c r="H28" s="34"/>
      <c r="I28" s="34"/>
      <c r="J28" s="62"/>
      <c r="K28" s="34"/>
      <c r="L28" s="34"/>
      <c r="M28" s="62"/>
    </row>
    <row r="29" spans="1:13" s="17" customFormat="1" ht="78" customHeight="1">
      <c r="A29" s="41"/>
      <c r="B29" s="54" t="s">
        <v>129</v>
      </c>
      <c r="C29" s="34" t="s">
        <v>49</v>
      </c>
      <c r="D29" s="79" t="s">
        <v>122</v>
      </c>
      <c r="E29" s="63">
        <f>E25/480*100-100</f>
        <v>-100</v>
      </c>
      <c r="F29" s="63"/>
      <c r="G29" s="63">
        <f>E29</f>
        <v>-100</v>
      </c>
      <c r="H29" s="63">
        <f>H25/480*100-100</f>
        <v>-100</v>
      </c>
      <c r="I29" s="63"/>
      <c r="J29" s="63">
        <f>H29</f>
        <v>-100</v>
      </c>
      <c r="K29" s="63"/>
      <c r="L29" s="63"/>
      <c r="M29" s="65">
        <f>K29+L29</f>
        <v>0</v>
      </c>
    </row>
    <row r="30" spans="1:13" ht="30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24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24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23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2" s="67" customFormat="1" ht="24" customHeight="1">
      <c r="A36" s="29" t="s">
        <v>132</v>
      </c>
      <c r="B36" s="29"/>
      <c r="C36" s="29"/>
      <c r="F36" s="29"/>
      <c r="G36" s="68"/>
      <c r="H36" s="68"/>
      <c r="K36" s="99" t="s">
        <v>111</v>
      </c>
      <c r="L36" s="99"/>
    </row>
    <row r="37" spans="1:12" ht="14.25" customHeight="1">
      <c r="A37" s="9"/>
      <c r="B37" s="5"/>
      <c r="G37" s="101" t="s">
        <v>8</v>
      </c>
      <c r="H37" s="101"/>
      <c r="I37" s="26"/>
      <c r="K37" s="100" t="s">
        <v>9</v>
      </c>
      <c r="L37" s="100"/>
    </row>
  </sheetData>
  <sheetProtection/>
  <mergeCells count="17">
    <mergeCell ref="K16:M16"/>
    <mergeCell ref="J1:M1"/>
    <mergeCell ref="J2:M2"/>
    <mergeCell ref="J3:M3"/>
    <mergeCell ref="A6:M6"/>
    <mergeCell ref="A7:M7"/>
    <mergeCell ref="A8:M8"/>
    <mergeCell ref="K36:L36"/>
    <mergeCell ref="G37:H37"/>
    <mergeCell ref="K37:L37"/>
    <mergeCell ref="A9:M9"/>
    <mergeCell ref="A10:M10"/>
    <mergeCell ref="A11:M11"/>
    <mergeCell ref="C13:M13"/>
    <mergeCell ref="C14:M14"/>
    <mergeCell ref="E16:G16"/>
    <mergeCell ref="H16:J1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PageLayoutView="0" workbookViewId="0" topLeftCell="A1">
      <selection activeCell="A12" sqref="A12"/>
    </sheetView>
  </sheetViews>
  <sheetFormatPr defaultColWidth="9.00390625" defaultRowHeight="12.75"/>
  <cols>
    <col min="1" max="1" width="14.50390625" style="0" customWidth="1"/>
    <col min="2" max="2" width="31.375" style="0" customWidth="1"/>
    <col min="3" max="3" width="13.50390625" style="0" customWidth="1"/>
    <col min="4" max="4" width="36.50390625" style="0" customWidth="1"/>
    <col min="5" max="5" width="13.50390625" style="0" customWidth="1"/>
    <col min="6" max="6" width="12.50390625" style="0" customWidth="1"/>
    <col min="7" max="7" width="11.875" style="0" customWidth="1"/>
    <col min="8" max="8" width="12.875" style="0" customWidth="1"/>
    <col min="9" max="9" width="12.625" style="0" customWidth="1"/>
    <col min="10" max="10" width="11.50390625" style="0" customWidth="1"/>
  </cols>
  <sheetData>
    <row r="1" spans="7:10" ht="12.75">
      <c r="G1" s="115" t="s">
        <v>44</v>
      </c>
      <c r="H1" s="115"/>
      <c r="I1" s="115"/>
      <c r="J1" s="115"/>
    </row>
    <row r="2" spans="7:10" ht="12.75">
      <c r="G2" s="115" t="s">
        <v>24</v>
      </c>
      <c r="H2" s="115"/>
      <c r="I2" s="115"/>
      <c r="J2" s="115"/>
    </row>
    <row r="3" spans="7:10" ht="12.75">
      <c r="G3" s="115" t="s">
        <v>25</v>
      </c>
      <c r="H3" s="115"/>
      <c r="I3" s="115"/>
      <c r="J3" s="115"/>
    </row>
    <row r="4" spans="7:10" ht="12.75">
      <c r="G4" s="115"/>
      <c r="H4" s="115"/>
      <c r="I4" s="115"/>
      <c r="J4" s="11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7.25">
      <c r="A6" s="118" t="s">
        <v>45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24.75" customHeight="1">
      <c r="A7" s="118" t="s">
        <v>46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0" ht="21" customHeight="1">
      <c r="A8" s="102" t="s">
        <v>47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24.75" customHeight="1">
      <c r="A9" s="103" t="str">
        <f>'Додатк 2'!A9:M9</f>
        <v>Служба у справах дітей ВЦА м. Лисичанськ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12.75">
      <c r="A10" s="117" t="s">
        <v>0</v>
      </c>
      <c r="B10" s="117"/>
      <c r="C10" s="117"/>
      <c r="D10" s="117"/>
      <c r="E10" s="117"/>
      <c r="F10" s="117"/>
      <c r="G10" s="117"/>
      <c r="H10" s="117"/>
      <c r="I10" s="117"/>
      <c r="J10" s="117"/>
    </row>
    <row r="11" spans="1:10" ht="30.75" customHeight="1">
      <c r="A11" s="106" t="s">
        <v>136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8">
      <c r="A12" s="6"/>
      <c r="B12" s="6"/>
      <c r="C12" s="6"/>
      <c r="D12" s="6"/>
      <c r="E12" s="6"/>
      <c r="F12" s="6"/>
      <c r="G12" s="5"/>
      <c r="H12" s="5"/>
      <c r="I12" s="31" t="s">
        <v>22</v>
      </c>
      <c r="J12" s="5"/>
    </row>
    <row r="13" spans="1:10" s="35" customFormat="1" ht="69" customHeight="1">
      <c r="A13" s="116" t="s">
        <v>20</v>
      </c>
      <c r="B13" s="116" t="s">
        <v>21</v>
      </c>
      <c r="C13" s="116" t="s">
        <v>14</v>
      </c>
      <c r="D13" s="116" t="s">
        <v>3</v>
      </c>
      <c r="E13" s="116" t="s">
        <v>11</v>
      </c>
      <c r="F13" s="116"/>
      <c r="G13" s="116"/>
      <c r="H13" s="119" t="s">
        <v>10</v>
      </c>
      <c r="I13" s="119"/>
      <c r="J13" s="119"/>
    </row>
    <row r="14" spans="1:10" s="35" customFormat="1" ht="69" customHeight="1">
      <c r="A14" s="116"/>
      <c r="B14" s="116"/>
      <c r="C14" s="116"/>
      <c r="D14" s="116"/>
      <c r="E14" s="33" t="s">
        <v>7</v>
      </c>
      <c r="F14" s="33" t="s">
        <v>12</v>
      </c>
      <c r="G14" s="33" t="s">
        <v>13</v>
      </c>
      <c r="H14" s="33" t="s">
        <v>7</v>
      </c>
      <c r="I14" s="33" t="s">
        <v>12</v>
      </c>
      <c r="J14" s="33" t="s">
        <v>13</v>
      </c>
    </row>
    <row r="15" spans="1:10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</row>
    <row r="16" spans="1:10" s="17" customFormat="1" ht="92.25" customHeight="1">
      <c r="A16" s="36">
        <v>0</v>
      </c>
      <c r="B16" s="37">
        <v>0</v>
      </c>
      <c r="C16" s="36">
        <v>0</v>
      </c>
      <c r="D16" s="37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</row>
    <row r="17" spans="1:10" ht="26.2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26.2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.7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26.2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1" s="24" customFormat="1" ht="30" customHeight="1">
      <c r="A22" s="29" t="s">
        <v>112</v>
      </c>
      <c r="B22" s="27"/>
      <c r="C22" s="27"/>
      <c r="D22" s="28"/>
      <c r="E22" s="28"/>
      <c r="F22" s="27"/>
      <c r="G22" s="99" t="s">
        <v>99</v>
      </c>
      <c r="H22" s="99"/>
      <c r="K22" s="25"/>
    </row>
    <row r="23" spans="1:9" ht="21" customHeight="1">
      <c r="A23" s="9"/>
      <c r="B23" s="5"/>
      <c r="D23" s="101" t="s">
        <v>8</v>
      </c>
      <c r="E23" s="101"/>
      <c r="G23" s="100" t="s">
        <v>9</v>
      </c>
      <c r="H23" s="100"/>
      <c r="I23" s="26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sheetProtection/>
  <mergeCells count="19">
    <mergeCell ref="D23:E23"/>
    <mergeCell ref="G23:H23"/>
    <mergeCell ref="G3:J3"/>
    <mergeCell ref="G4:J4"/>
    <mergeCell ref="A6:J6"/>
    <mergeCell ref="A7:J7"/>
    <mergeCell ref="E13:G13"/>
    <mergeCell ref="H13:J13"/>
    <mergeCell ref="G22:H22"/>
    <mergeCell ref="G1:J1"/>
    <mergeCell ref="G2:J2"/>
    <mergeCell ref="A13:A14"/>
    <mergeCell ref="B13:B14"/>
    <mergeCell ref="C13:C14"/>
    <mergeCell ref="D13:D14"/>
    <mergeCell ref="A8:J8"/>
    <mergeCell ref="A9:J9"/>
    <mergeCell ref="A10:J10"/>
    <mergeCell ref="A11:J1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A1">
      <selection activeCell="A10" sqref="A10"/>
    </sheetView>
  </sheetViews>
  <sheetFormatPr defaultColWidth="9.00390625" defaultRowHeight="12.75"/>
  <cols>
    <col min="1" max="1" width="16.625" style="0" customWidth="1"/>
    <col min="2" max="2" width="34.375" style="0" customWidth="1"/>
    <col min="3" max="3" width="47.625" style="0" customWidth="1"/>
    <col min="4" max="4" width="13.125" style="0" customWidth="1"/>
    <col min="5" max="5" width="15.375" style="0" customWidth="1"/>
    <col min="6" max="6" width="13.125" style="0" customWidth="1"/>
    <col min="7" max="7" width="13.50390625" style="0" customWidth="1"/>
    <col min="8" max="8" width="15.50390625" style="0" customWidth="1"/>
    <col min="9" max="9" width="16.50390625" style="0" bestFit="1" customWidth="1"/>
  </cols>
  <sheetData>
    <row r="1" spans="7:9" ht="12.75">
      <c r="G1" s="115" t="s">
        <v>42</v>
      </c>
      <c r="H1" s="115"/>
      <c r="I1" s="115"/>
    </row>
    <row r="2" spans="7:9" ht="12.75">
      <c r="G2" s="115" t="s">
        <v>24</v>
      </c>
      <c r="H2" s="115"/>
      <c r="I2" s="115"/>
    </row>
    <row r="3" spans="7:9" ht="12.75">
      <c r="G3" s="115" t="s">
        <v>25</v>
      </c>
      <c r="H3" s="115"/>
      <c r="I3" s="115"/>
    </row>
    <row r="4" spans="7:9" ht="12.75">
      <c r="G4" s="115"/>
      <c r="H4" s="115"/>
      <c r="I4" s="115"/>
    </row>
    <row r="6" spans="1:9" ht="61.5" customHeight="1">
      <c r="A6" s="102" t="s">
        <v>43</v>
      </c>
      <c r="B6" s="102"/>
      <c r="C6" s="102"/>
      <c r="D6" s="102"/>
      <c r="E6" s="102"/>
      <c r="F6" s="102"/>
      <c r="G6" s="102"/>
      <c r="H6" s="102"/>
      <c r="I6" s="102"/>
    </row>
    <row r="7" spans="1:11" ht="31.5" customHeight="1">
      <c r="A7" s="103" t="str">
        <f>'Додатк 3'!A9:J9</f>
        <v>Служба у справах дітей ВЦА м. Лисичанськ</v>
      </c>
      <c r="B7" s="103"/>
      <c r="C7" s="103"/>
      <c r="D7" s="103"/>
      <c r="E7" s="103"/>
      <c r="F7" s="103"/>
      <c r="G7" s="103"/>
      <c r="H7" s="103"/>
      <c r="I7" s="103"/>
      <c r="J7" s="4"/>
      <c r="K7" s="4"/>
    </row>
    <row r="8" spans="1:11" ht="20.25" customHeight="1">
      <c r="A8" s="117" t="s">
        <v>0</v>
      </c>
      <c r="B8" s="117"/>
      <c r="C8" s="117"/>
      <c r="D8" s="117"/>
      <c r="E8" s="117"/>
      <c r="F8" s="117"/>
      <c r="G8" s="117"/>
      <c r="H8" s="117"/>
      <c r="I8" s="117"/>
      <c r="J8" s="2"/>
      <c r="K8" s="2"/>
    </row>
    <row r="9" spans="1:11" ht="31.5" customHeight="1">
      <c r="A9" s="92" t="s">
        <v>136</v>
      </c>
      <c r="B9" s="92"/>
      <c r="C9" s="92"/>
      <c r="D9" s="92"/>
      <c r="E9" s="92"/>
      <c r="F9" s="92"/>
      <c r="G9" s="92"/>
      <c r="H9" s="92"/>
      <c r="I9" s="92"/>
      <c r="J9" s="3"/>
      <c r="K9" s="3"/>
    </row>
    <row r="10" spans="1:9" ht="24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8">
      <c r="A11" s="6"/>
      <c r="B11" s="6"/>
      <c r="C11" s="6"/>
      <c r="D11" s="6"/>
      <c r="E11" s="6"/>
      <c r="F11" s="5"/>
      <c r="G11" s="5"/>
      <c r="H11" s="5"/>
      <c r="I11" s="31" t="s">
        <v>5</v>
      </c>
    </row>
    <row r="12" spans="1:9" ht="35.25" customHeight="1">
      <c r="A12" s="116" t="s">
        <v>14</v>
      </c>
      <c r="B12" s="123" t="s">
        <v>16</v>
      </c>
      <c r="C12" s="116" t="s">
        <v>3</v>
      </c>
      <c r="D12" s="116" t="s">
        <v>11</v>
      </c>
      <c r="E12" s="116"/>
      <c r="F12" s="116"/>
      <c r="G12" s="119" t="s">
        <v>10</v>
      </c>
      <c r="H12" s="119"/>
      <c r="I12" s="119"/>
    </row>
    <row r="13" spans="1:9" ht="75" customHeight="1">
      <c r="A13" s="116"/>
      <c r="B13" s="124"/>
      <c r="C13" s="116"/>
      <c r="D13" s="33" t="s">
        <v>7</v>
      </c>
      <c r="E13" s="33" t="s">
        <v>12</v>
      </c>
      <c r="F13" s="33" t="s">
        <v>13</v>
      </c>
      <c r="G13" s="33" t="s">
        <v>7</v>
      </c>
      <c r="H13" s="33" t="s">
        <v>12</v>
      </c>
      <c r="I13" s="33" t="s">
        <v>13</v>
      </c>
    </row>
    <row r="14" spans="1:9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</row>
    <row r="15" spans="1:9" ht="18" customHeight="1">
      <c r="A15" s="39">
        <v>0</v>
      </c>
      <c r="B15" s="40">
        <v>0</v>
      </c>
      <c r="C15" s="39">
        <v>0</v>
      </c>
      <c r="D15" s="39">
        <v>0</v>
      </c>
      <c r="E15" s="39">
        <v>0</v>
      </c>
      <c r="F15" s="38" t="s">
        <v>41</v>
      </c>
      <c r="G15" s="39">
        <v>0</v>
      </c>
      <c r="H15" s="39">
        <v>0</v>
      </c>
      <c r="I15" s="38" t="s">
        <v>41</v>
      </c>
    </row>
    <row r="16" spans="1:9" ht="23.25" customHeight="1">
      <c r="A16" s="39">
        <v>0</v>
      </c>
      <c r="B16" s="40">
        <v>0</v>
      </c>
      <c r="C16" s="39">
        <v>0</v>
      </c>
      <c r="D16" s="39">
        <v>0</v>
      </c>
      <c r="E16" s="39">
        <v>0</v>
      </c>
      <c r="F16" s="38" t="s">
        <v>41</v>
      </c>
      <c r="G16" s="39">
        <v>0</v>
      </c>
      <c r="H16" s="39">
        <v>0</v>
      </c>
      <c r="I16" s="38" t="s">
        <v>41</v>
      </c>
    </row>
    <row r="17" spans="1:9" ht="23.25" customHeight="1">
      <c r="A17" s="39">
        <v>0</v>
      </c>
      <c r="B17" s="40">
        <v>0</v>
      </c>
      <c r="C17" s="39">
        <v>0</v>
      </c>
      <c r="D17" s="39">
        <v>0</v>
      </c>
      <c r="E17" s="39">
        <v>0</v>
      </c>
      <c r="F17" s="38" t="s">
        <v>41</v>
      </c>
      <c r="G17" s="39">
        <v>0</v>
      </c>
      <c r="H17" s="39">
        <v>0</v>
      </c>
      <c r="I17" s="38" t="s">
        <v>41</v>
      </c>
    </row>
    <row r="18" spans="1:9" ht="18.75" customHeight="1">
      <c r="A18" s="39">
        <v>0</v>
      </c>
      <c r="B18" s="40">
        <v>0</v>
      </c>
      <c r="C18" s="39">
        <v>0</v>
      </c>
      <c r="D18" s="39">
        <v>0</v>
      </c>
      <c r="E18" s="39">
        <v>0</v>
      </c>
      <c r="F18" s="38" t="s">
        <v>41</v>
      </c>
      <c r="G18" s="39">
        <v>0</v>
      </c>
      <c r="H18" s="39">
        <v>0</v>
      </c>
      <c r="I18" s="38" t="s">
        <v>41</v>
      </c>
    </row>
    <row r="19" spans="1:9" ht="24" customHeight="1">
      <c r="A19" s="39">
        <v>0</v>
      </c>
      <c r="B19" s="40">
        <v>0</v>
      </c>
      <c r="C19" s="39">
        <v>0</v>
      </c>
      <c r="D19" s="39">
        <v>0</v>
      </c>
      <c r="E19" s="39">
        <v>0</v>
      </c>
      <c r="F19" s="38" t="s">
        <v>41</v>
      </c>
      <c r="G19" s="39">
        <v>0</v>
      </c>
      <c r="H19" s="39">
        <v>0</v>
      </c>
      <c r="I19" s="38" t="s">
        <v>41</v>
      </c>
    </row>
    <row r="20" spans="1:9" ht="26.25" customHeight="1">
      <c r="A20" s="120" t="s">
        <v>15</v>
      </c>
      <c r="B20" s="121"/>
      <c r="C20" s="122"/>
      <c r="D20" s="39">
        <v>0</v>
      </c>
      <c r="E20" s="39">
        <v>0</v>
      </c>
      <c r="F20" s="38" t="s">
        <v>41</v>
      </c>
      <c r="G20" s="39">
        <v>0</v>
      </c>
      <c r="H20" s="39">
        <v>0</v>
      </c>
      <c r="I20" s="38" t="s">
        <v>41</v>
      </c>
    </row>
    <row r="21" spans="1:9" ht="30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ht="23.2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21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11" s="24" customFormat="1" ht="24" customHeight="1">
      <c r="A25" s="29" t="s">
        <v>110</v>
      </c>
      <c r="B25" s="27"/>
      <c r="C25" s="27"/>
      <c r="D25" s="28"/>
      <c r="E25" s="28"/>
      <c r="F25" s="27"/>
      <c r="G25" s="99" t="s">
        <v>111</v>
      </c>
      <c r="H25" s="99"/>
      <c r="K25" s="25"/>
    </row>
    <row r="26" spans="1:9" ht="26.25" customHeight="1">
      <c r="A26" s="9"/>
      <c r="B26" s="5"/>
      <c r="D26" s="101" t="s">
        <v>8</v>
      </c>
      <c r="E26" s="101"/>
      <c r="G26" s="100" t="s">
        <v>9</v>
      </c>
      <c r="H26" s="100"/>
      <c r="I26" s="26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17">
    <mergeCell ref="G3:I3"/>
    <mergeCell ref="G4:I4"/>
    <mergeCell ref="G1:I1"/>
    <mergeCell ref="G2:I2"/>
    <mergeCell ref="A20:C20"/>
    <mergeCell ref="B12:B13"/>
    <mergeCell ref="A6:I6"/>
    <mergeCell ref="A7:I7"/>
    <mergeCell ref="A8:I8"/>
    <mergeCell ref="A9:I9"/>
    <mergeCell ref="A12:A13"/>
    <mergeCell ref="C12:C13"/>
    <mergeCell ref="D26:E26"/>
    <mergeCell ref="D12:F12"/>
    <mergeCell ref="G12:I12"/>
    <mergeCell ref="G25:H25"/>
    <mergeCell ref="G26:H26"/>
  </mergeCells>
  <printOptions/>
  <pageMargins left="0.57" right="0.41" top="0.71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valentina.kravchuk</dc:creator>
  <cp:keywords/>
  <dc:description/>
  <cp:lastModifiedBy>Компик</cp:lastModifiedBy>
  <cp:lastPrinted>2021-02-08T13:58:33Z</cp:lastPrinted>
  <dcterms:created xsi:type="dcterms:W3CDTF">2015-02-17T05:51:40Z</dcterms:created>
  <dcterms:modified xsi:type="dcterms:W3CDTF">2021-02-08T14:00:44Z</dcterms:modified>
  <cp:category/>
  <cp:version/>
  <cp:contentType/>
  <cp:contentStatus/>
</cp:coreProperties>
</file>