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ві'!$A$1:$O$113</definedName>
  </definedNames>
  <calcPr fullCalcOnLoad="1"/>
</workbook>
</file>

<file path=xl/sharedStrings.xml><?xml version="1.0" encoding="utf-8"?>
<sst xmlns="http://schemas.openxmlformats.org/spreadsheetml/2006/main" count="210" uniqueCount="112">
  <si>
    <t>(найменування головного розпорядника коштів місцевого бюджету)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</si>
  <si>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</si>
  <si>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</si>
  <si>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</si>
  <si>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</si>
  <si>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</si>
  <si>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</si>
  <si>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</si>
  <si>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</si>
  <si>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</si>
  <si>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</si>
  <si>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</si>
  <si>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</si>
  <si>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</si>
  <si>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</si>
  <si>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</si>
  <si>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</si>
  <si>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</si>
  <si>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</si>
  <si>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</si>
  <si>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</si>
  <si>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</si>
  <si>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</si>
  <si>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</si>
  <si>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Начальник управління</t>
  </si>
  <si>
    <t>Сахань В.Г.</t>
  </si>
  <si>
    <t>(підпис)</t>
  </si>
  <si>
    <t>(прізвище та ініціали)</t>
  </si>
  <si>
    <t>Єрьоменко О.В.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</si>
  <si>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</si>
  <si>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</si>
  <si>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</si>
  <si>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</si>
  <si>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</si>
  <si>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</si>
  <si>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</si>
  <si>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грн.</t>
  </si>
  <si>
    <t>2) додаткові витрати на  2020-2021 роки за бюджетними програмами/підпрограмами: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</si>
  <si>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</si>
  <si>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</si>
  <si>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</si>
  <si>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розрахунково</t>
  </si>
  <si>
    <t xml:space="preserve">обсяг видатків в т.ч. </t>
  </si>
  <si>
    <t>рішення міської ради</t>
  </si>
  <si>
    <t>Придбання контейнерів для ТПВ</t>
  </si>
  <si>
    <t>Субсидії та поточні трансферти підприємствам (установам, організаціям)</t>
  </si>
  <si>
    <t>Послуги по санітарному очищенню і прибиранню міста</t>
  </si>
  <si>
    <t>вивіз несанкціонованих звалищ</t>
  </si>
  <si>
    <t>утримання тротуарів</t>
  </si>
  <si>
    <t>виконання проектно-вишукувальних робіт по визначенню вільних площ полігону ТПВ</t>
  </si>
  <si>
    <t>кількість тварин, які планується відловити</t>
  </si>
  <si>
    <t>обсяг відходів, які планується вивезти з несанкціонових звалищ</t>
  </si>
  <si>
    <t>площа утримання тротуарів</t>
  </si>
  <si>
    <t>м3</t>
  </si>
  <si>
    <t>тис. кв. м</t>
  </si>
  <si>
    <t>перелік тротуарів</t>
  </si>
  <si>
    <t>план робіт</t>
  </si>
  <si>
    <t>середньорічні витрати на відлов 1 безпритульної тварини</t>
  </si>
  <si>
    <t>середньорічні витрати на вивезення 1м3 з несанкціонованих звалищ</t>
  </si>
  <si>
    <t>середня вартість утримання тротуарів за 1 кв.м.</t>
  </si>
  <si>
    <t>питома вага кількості відловлених тварин до запланованої кількості</t>
  </si>
  <si>
    <t>питома вага обсягу вивезених відходів до запланованого обсягу</t>
  </si>
  <si>
    <t>питома вага площі тротуарів, які утримувались (прибирались), до запланованої площі</t>
  </si>
  <si>
    <t>від.</t>
  </si>
  <si>
    <t>придбання контейнерів для ТПВ</t>
  </si>
  <si>
    <t>заявка балансоутримувача</t>
  </si>
  <si>
    <t>середньорічні витрати на придбання 1 контейнеру для ТПВ</t>
  </si>
  <si>
    <t>кількість контейнерів для ТПВ, які планується придбати</t>
  </si>
  <si>
    <t>питома вага придбаних конетйнерів для ТПВ, до запланованої кількості</t>
  </si>
  <si>
    <t>Оновлення контейнерного господарства для збирання побутових відходів, забезпечення задовільного санітарно-епідемічного стану територій міста, виконання Програми розвитку ЖКГ та благоустрою м. Лисичанська</t>
  </si>
  <si>
    <r>
      <t xml:space="preserve">Наслідки у разі, якщо додаткові кошти не будуть передбачені у 2020–2021 роках, та альтернативні заходи, яких необхідно вжити для забезпечення виконання бюджетної програми: </t>
    </r>
    <r>
      <rPr>
        <sz val="9"/>
        <color indexed="8"/>
        <rFont val="Times New Roman"/>
        <family val="1"/>
      </rPr>
      <t>неможливість здійснення санітарного очищення на належному рівні, альтернатива відсутня</t>
    </r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</si>
  <si>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</si>
  <si>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</si>
  <si>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</si>
  <si>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</si>
  <si>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</si>
  <si>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</si>
  <si>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</si>
  <si>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</si>
  <si>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</si>
  <si>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</si>
  <si>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</si>
  <si>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3.   1216030</t>
  </si>
  <si>
    <t>0620</t>
  </si>
  <si>
    <t>Організація благоустрою населених пунктів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</si>
  <si>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</si>
  <si>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</si>
  <si>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</si>
  <si>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</si>
  <si>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</si>
  <si>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</si>
  <si>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</si>
  <si>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здійснення санітарного очищення на належному рівні, альтернатива відсутня</t>
    </r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</si>
  <si>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</si>
  <si>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</si>
  <si>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</si>
  <si>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</si>
  <si>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</si>
  <si>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</si>
  <si>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>регулювання чисельності безпритульних тварин, в т.ч.</t>
  </si>
  <si>
    <t>відлов тварин</t>
  </si>
  <si>
    <t>ветеренарні послуги з профілактичного щеплення безпритульних/бродячих тварин</t>
  </si>
  <si>
    <t>кількість ветеренарних послуг з профілактичного щеплення безпритульних/бродячих тварин</t>
  </si>
  <si>
    <t xml:space="preserve"> середньорічні витрати на 1 послугу з профілактичного щеплення безпритульних/бродячих тварин</t>
  </si>
  <si>
    <t>питома вага кількості послуг з профілактичного щеплення безпритульних/бродячих тварин до запланованої кількості послуг</t>
  </si>
  <si>
    <t>Придбання знімних кузовів для портального сміттєвоза</t>
  </si>
  <si>
    <t>кількість знімних кузовів для портального сміттєвоза, які планується придбати</t>
  </si>
  <si>
    <t>середньорічні витрати на придбання 1 знімного кузова для портального сміттєвоза</t>
  </si>
  <si>
    <t>питома вага придбаних знімних кузовів для портального сміттєвоза, до запланованої кількості</t>
  </si>
  <si>
    <t>1.Управління житлово-комунального господарства військово-цивільної адміністрації міста Лисичанськ Луганської області</t>
  </si>
  <si>
    <t>2. Управління житлово-комунального господарства військово-цивільної адміністрації міста Лисичанськ Луганської області</t>
  </si>
  <si>
    <t>Начальник відділу планування та економічного аналізу управління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</si>
</sst>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7"/>
      <name val="Times New Roman"/>
      <family val="1"/>
    </font>
    <font>
      <b/>
      <sz val="7"/>
      <color indexed="9"/>
      <name val="Times New Roman"/>
      <family val="1"/>
    </font>
    <font>
      <i/>
      <sz val="7"/>
      <color indexed="9"/>
      <name val="Times New Roman"/>
      <family val="1"/>
    </font>
    <font>
      <sz val="7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0" xfId="0" applyNumberFormat="1" applyFont="1" applyBorder="1" applyAlignment="1">
      <alignment vertical="center" wrapText="1"/>
    </xf>
    <xf numFmtId="49" fontId="33" fillId="0" borderId="12" xfId="0" applyNumberFormat="1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9" xfId="0" applyNumberFormat="1" applyFont="1" applyFill="1" applyBorder="1" applyAlignment="1" applyProtection="1">
      <alignment horizontal="center" vertical="center" wrapText="1"/>
      <protection/>
    </xf>
    <xf numFmtId="18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0" fontId="37" fillId="0" borderId="21" xfId="0" applyFont="1" applyBorder="1" applyAlignment="1" applyProtection="1">
      <alignment horizontal="center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3" fontId="38" fillId="0" borderId="10" xfId="0" applyNumberFormat="1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1" fontId="37" fillId="0" borderId="24" xfId="0" applyNumberFormat="1" applyFont="1" applyBorder="1" applyAlignment="1" applyProtection="1">
      <alignment horizontal="center" vertical="center" wrapText="1"/>
      <protection/>
    </xf>
    <xf numFmtId="1" fontId="37" fillId="0" borderId="25" xfId="0" applyNumberFormat="1" applyFont="1" applyBorder="1" applyAlignment="1" applyProtection="1">
      <alignment horizontal="center" vertical="center" wrapText="1"/>
      <protection/>
    </xf>
    <xf numFmtId="3" fontId="37" fillId="0" borderId="24" xfId="0" applyNumberFormat="1" applyFont="1" applyBorder="1" applyAlignment="1" applyProtection="1">
      <alignment horizontal="center" vertical="center" wrapText="1"/>
      <protection/>
    </xf>
    <xf numFmtId="3" fontId="37" fillId="0" borderId="25" xfId="0" applyNumberFormat="1" applyFont="1" applyBorder="1" applyAlignment="1" applyProtection="1">
      <alignment horizontal="center" vertical="center" wrapText="1"/>
      <protection/>
    </xf>
    <xf numFmtId="3" fontId="37" fillId="0" borderId="26" xfId="0" applyNumberFormat="1" applyFont="1" applyBorder="1" applyAlignment="1" applyProtection="1">
      <alignment horizontal="center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3" fontId="37" fillId="0" borderId="18" xfId="0" applyNumberFormat="1" applyFont="1" applyBorder="1" applyAlignment="1" applyProtection="1">
      <alignment horizontal="center" vertical="center" wrapText="1"/>
      <protection/>
    </xf>
    <xf numFmtId="194" fontId="37" fillId="0" borderId="24" xfId="0" applyNumberFormat="1" applyFont="1" applyBorder="1" applyAlignment="1" applyProtection="1">
      <alignment horizontal="center" vertical="center" wrapText="1"/>
      <protection/>
    </xf>
    <xf numFmtId="194" fontId="37" fillId="0" borderId="25" xfId="0" applyNumberFormat="1" applyFont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3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Font="1" applyBorder="1" applyAlignment="1" applyProtection="1">
      <alignment horizontal="left" vertical="center" wrapText="1"/>
      <protection/>
    </xf>
    <xf numFmtId="0" fontId="35" fillId="0" borderId="17" xfId="0" applyFont="1" applyBorder="1" applyAlignment="1" applyProtection="1">
      <alignment horizontal="left" vertical="center" wrapText="1"/>
      <protection/>
    </xf>
    <xf numFmtId="0" fontId="35" fillId="0" borderId="28" xfId="0" applyFont="1" applyBorder="1" applyAlignment="1" applyProtection="1">
      <alignment horizontal="left" vertical="center" wrapText="1"/>
      <protection/>
    </xf>
    <xf numFmtId="0" fontId="35" fillId="0" borderId="29" xfId="0" applyFont="1" applyBorder="1" applyAlignment="1" applyProtection="1">
      <alignment horizontal="left" vertical="center" wrapText="1"/>
      <protection/>
    </xf>
    <xf numFmtId="184" fontId="37" fillId="0" borderId="24" xfId="0" applyNumberFormat="1" applyFont="1" applyBorder="1" applyAlignment="1" applyProtection="1">
      <alignment horizontal="center" vertical="center" wrapText="1"/>
      <protection/>
    </xf>
    <xf numFmtId="184" fontId="37" fillId="0" borderId="25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9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182" fontId="6" fillId="0" borderId="27" xfId="0" applyNumberFormat="1" applyFont="1" applyFill="1" applyBorder="1" applyAlignment="1" applyProtection="1">
      <alignment horizontal="center" vertical="center" wrapText="1"/>
      <protection/>
    </xf>
    <xf numFmtId="183" fontId="6" fillId="0" borderId="19" xfId="0" applyNumberFormat="1" applyFont="1" applyFill="1" applyBorder="1" applyAlignment="1" applyProtection="1">
      <alignment horizontal="center" vertical="center" wrapText="1"/>
      <protection/>
    </xf>
    <xf numFmtId="183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1" fillId="0" borderId="28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3" fontId="38" fillId="0" borderId="10" xfId="0" applyNumberFormat="1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83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34" fillId="0" borderId="19" xfId="0" applyNumberFormat="1" applyFont="1" applyBorder="1" applyAlignment="1">
      <alignment horizontal="left" vertical="center" wrapText="1"/>
    </xf>
    <xf numFmtId="49" fontId="34" fillId="0" borderId="17" xfId="0" applyNumberFormat="1" applyFont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1" fontId="37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4" fontId="6" fillId="0" borderId="27" xfId="0" applyNumberFormat="1" applyFont="1" applyFill="1" applyBorder="1" applyAlignment="1" applyProtection="1">
      <alignment horizontal="center" vertical="center" wrapText="1"/>
      <protection/>
    </xf>
    <xf numFmtId="3" fontId="12" fillId="0" borderId="19" xfId="0" applyNumberFormat="1" applyFont="1" applyBorder="1" applyAlignment="1" applyProtection="1">
      <alignment horizontal="center" vertical="center" wrapText="1"/>
      <protection/>
    </xf>
    <xf numFmtId="3" fontId="12" fillId="0" borderId="27" xfId="0" applyNumberFormat="1" applyFont="1" applyBorder="1" applyAlignment="1" applyProtection="1">
      <alignment horizontal="center" vertical="center" wrapText="1"/>
      <protection/>
    </xf>
    <xf numFmtId="4" fontId="37" fillId="0" borderId="24" xfId="0" applyNumberFormat="1" applyFont="1" applyBorder="1" applyAlignment="1" applyProtection="1">
      <alignment horizontal="center" vertical="center" wrapText="1"/>
      <protection/>
    </xf>
    <xf numFmtId="4" fontId="37" fillId="0" borderId="25" xfId="0" applyNumberFormat="1" applyFont="1" applyBorder="1" applyAlignment="1" applyProtection="1">
      <alignment horizontal="center" vertical="center" wrapText="1"/>
      <protection/>
    </xf>
    <xf numFmtId="184" fontId="37" fillId="0" borderId="2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190" fontId="6" fillId="0" borderId="19" xfId="0" applyNumberFormat="1" applyFont="1" applyFill="1" applyBorder="1" applyAlignment="1" applyProtection="1">
      <alignment horizontal="center" vertical="center" wrapText="1"/>
      <protection/>
    </xf>
    <xf numFmtId="190" fontId="6" fillId="0" borderId="27" xfId="0" applyNumberFormat="1" applyFont="1" applyFill="1" applyBorder="1" applyAlignment="1" applyProtection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39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3"/>
  <sheetViews>
    <sheetView tabSelected="1" view="pageBreakPreview" zoomScale="130" zoomScaleNormal="130" zoomScaleSheetLayoutView="130" workbookViewId="0" topLeftCell="B16">
      <selection activeCell="H27" sqref="H27:J27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30" t="s">
        <v>71</v>
      </c>
      <c r="M1" s="130"/>
      <c r="N1" s="130"/>
      <c r="O1" s="130"/>
      <c r="P1" s="4"/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30"/>
      <c r="M2" s="130"/>
      <c r="N2" s="130"/>
      <c r="O2" s="130"/>
      <c r="P2" s="4"/>
    </row>
    <row r="3" spans="1:1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30"/>
      <c r="M3" s="130"/>
      <c r="N3" s="130"/>
      <c r="O3" s="130"/>
      <c r="P3" s="4"/>
    </row>
    <row r="4" spans="1:16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30"/>
      <c r="M4" s="130"/>
      <c r="N4" s="130"/>
      <c r="O4" s="130"/>
      <c r="P4" s="4"/>
    </row>
    <row r="5" spans="1:16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30"/>
      <c r="M5" s="130"/>
      <c r="N5" s="130"/>
      <c r="O5" s="130"/>
      <c r="P5" s="4"/>
    </row>
    <row r="6" spans="1:16" ht="12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30"/>
      <c r="M6" s="130"/>
      <c r="N6" s="130"/>
      <c r="O6" s="130"/>
      <c r="P6" s="4"/>
    </row>
    <row r="7" spans="1:18" ht="18.75" customHeight="1">
      <c r="A7" s="4"/>
      <c r="B7" s="133" t="s">
        <v>72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4"/>
      <c r="P7" s="4"/>
      <c r="R7" s="6"/>
    </row>
    <row r="8" spans="1:16" ht="22.5" customHeight="1">
      <c r="A8" s="4"/>
      <c r="B8" s="107" t="s">
        <v>109</v>
      </c>
      <c r="C8" s="131"/>
      <c r="D8" s="131"/>
      <c r="E8" s="131"/>
      <c r="F8" s="131"/>
      <c r="G8" s="131"/>
      <c r="H8" s="131"/>
      <c r="I8" s="131"/>
      <c r="J8" s="131"/>
      <c r="K8" s="108">
        <v>12</v>
      </c>
      <c r="L8" s="108"/>
      <c r="M8" s="17"/>
      <c r="N8" s="18" t="s">
        <v>73</v>
      </c>
      <c r="O8" s="4"/>
      <c r="P8" s="4"/>
    </row>
    <row r="9" spans="1:16" ht="27.75" customHeight="1">
      <c r="A9" s="4"/>
      <c r="B9" s="134" t="s">
        <v>0</v>
      </c>
      <c r="C9" s="134"/>
      <c r="D9" s="134"/>
      <c r="E9" s="134"/>
      <c r="F9" s="134"/>
      <c r="G9" s="134"/>
      <c r="H9" s="134"/>
      <c r="I9" s="134"/>
      <c r="J9" s="134"/>
      <c r="K9" s="132" t="s">
        <v>74</v>
      </c>
      <c r="L9" s="132"/>
      <c r="M9" s="19"/>
      <c r="N9" s="15" t="s">
        <v>75</v>
      </c>
      <c r="O9" s="4"/>
      <c r="P9" s="4"/>
    </row>
    <row r="10" spans="1:16" ht="23.25" customHeight="1">
      <c r="A10" s="4"/>
      <c r="B10" s="106" t="s">
        <v>110</v>
      </c>
      <c r="C10" s="106"/>
      <c r="D10" s="106"/>
      <c r="E10" s="106"/>
      <c r="F10" s="106"/>
      <c r="G10" s="106"/>
      <c r="H10" s="106"/>
      <c r="I10" s="106"/>
      <c r="J10" s="107"/>
      <c r="K10" s="108">
        <v>121</v>
      </c>
      <c r="L10" s="108"/>
      <c r="M10" s="20"/>
      <c r="N10" s="18" t="s">
        <v>73</v>
      </c>
      <c r="O10" s="4"/>
      <c r="P10" s="4"/>
    </row>
    <row r="11" spans="1:16" ht="42" customHeight="1">
      <c r="A11" s="4"/>
      <c r="B11" s="112" t="s">
        <v>1</v>
      </c>
      <c r="C11" s="112"/>
      <c r="D11" s="112"/>
      <c r="E11" s="112"/>
      <c r="F11" s="112"/>
      <c r="G11" s="112"/>
      <c r="H11" s="112"/>
      <c r="I11" s="112"/>
      <c r="J11" s="112"/>
      <c r="K11" s="135" t="s">
        <v>76</v>
      </c>
      <c r="L11" s="135"/>
      <c r="M11" s="21"/>
      <c r="N11" s="15" t="s">
        <v>75</v>
      </c>
      <c r="O11" s="4"/>
      <c r="P11" s="4"/>
    </row>
    <row r="12" spans="1:16" ht="19.5" customHeight="1">
      <c r="A12" s="4"/>
      <c r="B12" s="136" t="s">
        <v>82</v>
      </c>
      <c r="C12" s="137"/>
      <c r="D12" s="22">
        <v>6030</v>
      </c>
      <c r="E12" s="23" t="s">
        <v>83</v>
      </c>
      <c r="F12" s="138" t="s">
        <v>84</v>
      </c>
      <c r="G12" s="138"/>
      <c r="H12" s="138"/>
      <c r="I12" s="138"/>
      <c r="J12" s="138"/>
      <c r="K12" s="138"/>
      <c r="L12" s="138"/>
      <c r="M12" s="138"/>
      <c r="N12" s="16">
        <v>12208100000</v>
      </c>
      <c r="O12" s="4"/>
      <c r="P12" s="4"/>
    </row>
    <row r="13" spans="1:16" ht="33" customHeight="1">
      <c r="A13" s="4"/>
      <c r="B13" s="139" t="s">
        <v>77</v>
      </c>
      <c r="C13" s="139"/>
      <c r="D13" s="24" t="s">
        <v>78</v>
      </c>
      <c r="E13" s="25" t="s">
        <v>79</v>
      </c>
      <c r="F13" s="139" t="s">
        <v>80</v>
      </c>
      <c r="G13" s="139"/>
      <c r="H13" s="139"/>
      <c r="I13" s="139"/>
      <c r="J13" s="139"/>
      <c r="K13" s="139"/>
      <c r="L13" s="139"/>
      <c r="M13" s="139"/>
      <c r="N13" s="15" t="s">
        <v>81</v>
      </c>
      <c r="O13" s="4"/>
      <c r="P13" s="4"/>
    </row>
    <row r="14" spans="1:16" ht="12.75">
      <c r="A14" s="4"/>
      <c r="B14" s="105" t="s">
        <v>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4"/>
      <c r="P14" s="4"/>
    </row>
    <row r="15" spans="1:16" ht="14.25" customHeight="1">
      <c r="A15" s="4"/>
      <c r="B15" s="106" t="s">
        <v>85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3" t="s">
        <v>35</v>
      </c>
      <c r="P15" s="4"/>
    </row>
    <row r="16" spans="1:16" ht="13.5" customHeight="1">
      <c r="A16" s="4"/>
      <c r="B16" s="94" t="s">
        <v>3</v>
      </c>
      <c r="C16" s="95"/>
      <c r="D16" s="99" t="s">
        <v>4</v>
      </c>
      <c r="E16" s="101"/>
      <c r="F16" s="28" t="s">
        <v>86</v>
      </c>
      <c r="G16" s="28" t="s">
        <v>87</v>
      </c>
      <c r="H16" s="109" t="s">
        <v>88</v>
      </c>
      <c r="I16" s="110"/>
      <c r="J16" s="111"/>
      <c r="K16" s="99" t="s">
        <v>89</v>
      </c>
      <c r="L16" s="100"/>
      <c r="M16" s="100"/>
      <c r="N16" s="100"/>
      <c r="O16" s="101"/>
      <c r="P16" s="4"/>
    </row>
    <row r="17" spans="1:16" ht="48" customHeight="1">
      <c r="A17" s="4"/>
      <c r="B17" s="96"/>
      <c r="C17" s="97"/>
      <c r="D17" s="102"/>
      <c r="E17" s="104"/>
      <c r="F17" s="28"/>
      <c r="G17" s="28"/>
      <c r="H17" s="28" t="s">
        <v>5</v>
      </c>
      <c r="I17" s="28"/>
      <c r="J17" s="10" t="s">
        <v>29</v>
      </c>
      <c r="K17" s="102"/>
      <c r="L17" s="103"/>
      <c r="M17" s="103"/>
      <c r="N17" s="103"/>
      <c r="O17" s="104"/>
      <c r="P17" s="4"/>
    </row>
    <row r="18" spans="1:16" ht="10.5" customHeight="1">
      <c r="A18" s="4"/>
      <c r="B18" s="33" t="s">
        <v>6</v>
      </c>
      <c r="C18" s="33"/>
      <c r="D18" s="33" t="s">
        <v>7</v>
      </c>
      <c r="E18" s="33"/>
      <c r="F18" s="1" t="s">
        <v>8</v>
      </c>
      <c r="G18" s="1" t="s">
        <v>9</v>
      </c>
      <c r="H18" s="33" t="s">
        <v>10</v>
      </c>
      <c r="I18" s="33"/>
      <c r="J18" s="1" t="s">
        <v>11</v>
      </c>
      <c r="K18" s="115" t="s">
        <v>12</v>
      </c>
      <c r="L18" s="115"/>
      <c r="M18" s="115"/>
      <c r="N18" s="115"/>
      <c r="O18" s="115"/>
      <c r="P18" s="4"/>
    </row>
    <row r="19" spans="1:16" ht="24" customHeight="1">
      <c r="A19" s="4"/>
      <c r="B19" s="28">
        <v>2610</v>
      </c>
      <c r="C19" s="28"/>
      <c r="D19" s="29" t="s">
        <v>45</v>
      </c>
      <c r="E19" s="29"/>
      <c r="F19" s="12">
        <v>4841579</v>
      </c>
      <c r="G19" s="12">
        <v>6070247</v>
      </c>
      <c r="H19" s="30">
        <v>4756940</v>
      </c>
      <c r="I19" s="30"/>
      <c r="J19" s="31">
        <f>J20</f>
        <v>198942</v>
      </c>
      <c r="K19" s="27" t="s">
        <v>69</v>
      </c>
      <c r="L19" s="27"/>
      <c r="M19" s="27"/>
      <c r="N19" s="27"/>
      <c r="O19" s="27"/>
      <c r="P19" s="4"/>
    </row>
    <row r="20" spans="1:16" ht="12.75">
      <c r="A20" s="4"/>
      <c r="B20" s="28"/>
      <c r="C20" s="28"/>
      <c r="D20" s="98" t="s">
        <v>44</v>
      </c>
      <c r="E20" s="98"/>
      <c r="F20" s="12"/>
      <c r="G20" s="12">
        <v>197658</v>
      </c>
      <c r="H20" s="30"/>
      <c r="I20" s="30"/>
      <c r="J20" s="143">
        <v>198942</v>
      </c>
      <c r="K20" s="27"/>
      <c r="L20" s="27"/>
      <c r="M20" s="27"/>
      <c r="N20" s="27"/>
      <c r="O20" s="27"/>
      <c r="P20" s="4"/>
    </row>
    <row r="21" spans="1:16" ht="15" customHeight="1">
      <c r="A21" s="4"/>
      <c r="B21" s="105" t="s">
        <v>15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4"/>
    </row>
    <row r="22" spans="1:16" ht="23.25" customHeight="1">
      <c r="A22" s="4"/>
      <c r="B22" s="58" t="s">
        <v>16</v>
      </c>
      <c r="C22" s="59"/>
      <c r="D22" s="33" t="s">
        <v>4</v>
      </c>
      <c r="E22" s="33"/>
      <c r="F22" s="33"/>
      <c r="G22" s="1" t="s">
        <v>17</v>
      </c>
      <c r="H22" s="33" t="s">
        <v>18</v>
      </c>
      <c r="I22" s="33"/>
      <c r="J22" s="33"/>
      <c r="K22" s="33" t="s">
        <v>90</v>
      </c>
      <c r="L22" s="33"/>
      <c r="M22" s="33" t="s">
        <v>91</v>
      </c>
      <c r="N22" s="33"/>
      <c r="O22" s="33"/>
      <c r="P22" s="4"/>
    </row>
    <row r="23" spans="1:16" ht="9.75" customHeight="1">
      <c r="A23" s="4"/>
      <c r="B23" s="28" t="s">
        <v>6</v>
      </c>
      <c r="C23" s="28"/>
      <c r="D23" s="28" t="s">
        <v>7</v>
      </c>
      <c r="E23" s="28"/>
      <c r="F23" s="28"/>
      <c r="G23" s="10" t="s">
        <v>8</v>
      </c>
      <c r="H23" s="28" t="s">
        <v>9</v>
      </c>
      <c r="I23" s="28"/>
      <c r="J23" s="28"/>
      <c r="K23" s="28" t="s">
        <v>10</v>
      </c>
      <c r="L23" s="28"/>
      <c r="M23" s="28" t="s">
        <v>11</v>
      </c>
      <c r="N23" s="28"/>
      <c r="O23" s="28"/>
      <c r="P23" s="4"/>
    </row>
    <row r="24" spans="1:61" ht="10.5" customHeight="1">
      <c r="A24" s="4"/>
      <c r="B24" s="91">
        <v>1</v>
      </c>
      <c r="C24" s="91"/>
      <c r="D24" s="92" t="s">
        <v>46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4"/>
    </row>
    <row r="25" spans="1:16" ht="11.25" customHeight="1" hidden="1" outlineLevel="1">
      <c r="A25" s="4"/>
      <c r="B25" s="33" t="s">
        <v>13</v>
      </c>
      <c r="C25" s="33"/>
      <c r="D25" s="78" t="s">
        <v>31</v>
      </c>
      <c r="E25" s="78"/>
      <c r="F25" s="78"/>
      <c r="G25" s="1" t="s">
        <v>13</v>
      </c>
      <c r="H25" s="33" t="s">
        <v>13</v>
      </c>
      <c r="I25" s="33"/>
      <c r="J25" s="33"/>
      <c r="K25" s="90" t="s">
        <v>13</v>
      </c>
      <c r="L25" s="90"/>
      <c r="M25" s="90" t="s">
        <v>13</v>
      </c>
      <c r="N25" s="90"/>
      <c r="O25" s="90"/>
      <c r="P25" s="4"/>
    </row>
    <row r="26" spans="1:16" ht="11.25" customHeight="1" hidden="1" outlineLevel="1">
      <c r="A26" s="4"/>
      <c r="B26" s="58">
        <v>1</v>
      </c>
      <c r="C26" s="59"/>
      <c r="D26" s="60" t="s">
        <v>42</v>
      </c>
      <c r="E26" s="61"/>
      <c r="F26" s="62"/>
      <c r="G26" s="1" t="s">
        <v>36</v>
      </c>
      <c r="H26" s="58" t="s">
        <v>43</v>
      </c>
      <c r="I26" s="26"/>
      <c r="J26" s="59"/>
      <c r="K26" s="72">
        <f>K27+K30+K31+K33</f>
        <v>1199700</v>
      </c>
      <c r="L26" s="59"/>
      <c r="M26" s="72">
        <f>M27+M30+M31+M33</f>
        <v>1398642</v>
      </c>
      <c r="N26" s="26"/>
      <c r="O26" s="59"/>
      <c r="P26" s="4"/>
    </row>
    <row r="27" spans="1:16" ht="13.5" customHeight="1" hidden="1" outlineLevel="1">
      <c r="A27" s="4"/>
      <c r="B27" s="33">
        <v>2</v>
      </c>
      <c r="C27" s="33"/>
      <c r="D27" s="78" t="s">
        <v>99</v>
      </c>
      <c r="E27" s="78"/>
      <c r="F27" s="78"/>
      <c r="G27" s="1" t="s">
        <v>36</v>
      </c>
      <c r="H27" s="58" t="s">
        <v>43</v>
      </c>
      <c r="I27" s="26"/>
      <c r="J27" s="59"/>
      <c r="K27" s="71">
        <v>199700</v>
      </c>
      <c r="L27" s="71"/>
      <c r="M27" s="72">
        <f>K27</f>
        <v>199700</v>
      </c>
      <c r="N27" s="26"/>
      <c r="O27" s="59"/>
      <c r="P27" s="4"/>
    </row>
    <row r="28" spans="1:16" ht="13.5" customHeight="1" hidden="1" outlineLevel="1">
      <c r="A28" s="4"/>
      <c r="B28" s="33">
        <v>3</v>
      </c>
      <c r="C28" s="33"/>
      <c r="D28" s="78" t="s">
        <v>100</v>
      </c>
      <c r="E28" s="78"/>
      <c r="F28" s="78"/>
      <c r="G28" s="1" t="s">
        <v>36</v>
      </c>
      <c r="H28" s="58" t="s">
        <v>43</v>
      </c>
      <c r="I28" s="26"/>
      <c r="J28" s="59"/>
      <c r="K28" s="71">
        <v>50571</v>
      </c>
      <c r="L28" s="71"/>
      <c r="M28" s="72">
        <f>K28</f>
        <v>50571</v>
      </c>
      <c r="N28" s="26"/>
      <c r="O28" s="59"/>
      <c r="P28" s="4"/>
    </row>
    <row r="29" spans="1:16" ht="20.25" customHeight="1" hidden="1" outlineLevel="1">
      <c r="A29" s="4"/>
      <c r="B29" s="33">
        <v>4</v>
      </c>
      <c r="C29" s="33"/>
      <c r="D29" s="78" t="s">
        <v>101</v>
      </c>
      <c r="E29" s="78"/>
      <c r="F29" s="78"/>
      <c r="G29" s="1" t="s">
        <v>36</v>
      </c>
      <c r="H29" s="58" t="s">
        <v>43</v>
      </c>
      <c r="I29" s="26"/>
      <c r="J29" s="59"/>
      <c r="K29" s="71">
        <v>148500</v>
      </c>
      <c r="L29" s="71"/>
      <c r="M29" s="72">
        <f>K29</f>
        <v>148500</v>
      </c>
      <c r="N29" s="26"/>
      <c r="O29" s="59"/>
      <c r="P29" s="4"/>
    </row>
    <row r="30" spans="1:16" ht="13.5" customHeight="1" hidden="1" outlineLevel="1">
      <c r="A30" s="4"/>
      <c r="B30" s="58">
        <v>5</v>
      </c>
      <c r="C30" s="59"/>
      <c r="D30" s="60" t="s">
        <v>47</v>
      </c>
      <c r="E30" s="61"/>
      <c r="F30" s="62"/>
      <c r="G30" s="1" t="s">
        <v>36</v>
      </c>
      <c r="H30" s="58" t="s">
        <v>43</v>
      </c>
      <c r="I30" s="26"/>
      <c r="J30" s="59"/>
      <c r="K30" s="63">
        <v>200000</v>
      </c>
      <c r="L30" s="64"/>
      <c r="M30" s="72">
        <f>K30</f>
        <v>200000</v>
      </c>
      <c r="N30" s="26"/>
      <c r="O30" s="59"/>
      <c r="P30" s="4"/>
    </row>
    <row r="31" spans="1:16" ht="13.5" customHeight="1" hidden="1" outlineLevel="1">
      <c r="A31" s="4"/>
      <c r="B31" s="58">
        <v>6</v>
      </c>
      <c r="C31" s="59"/>
      <c r="D31" s="60" t="s">
        <v>48</v>
      </c>
      <c r="E31" s="61"/>
      <c r="F31" s="62"/>
      <c r="G31" s="1" t="s">
        <v>36</v>
      </c>
      <c r="H31" s="58" t="s">
        <v>43</v>
      </c>
      <c r="I31" s="26"/>
      <c r="J31" s="59"/>
      <c r="K31" s="63">
        <v>800000</v>
      </c>
      <c r="L31" s="64"/>
      <c r="M31" s="72">
        <f>K31</f>
        <v>800000</v>
      </c>
      <c r="N31" s="26"/>
      <c r="O31" s="59"/>
      <c r="P31" s="4"/>
    </row>
    <row r="32" spans="1:16" ht="19.5" customHeight="1" hidden="1" outlineLevel="2">
      <c r="A32" s="4"/>
      <c r="B32" s="58">
        <v>5</v>
      </c>
      <c r="C32" s="59"/>
      <c r="D32" s="60" t="s">
        <v>49</v>
      </c>
      <c r="E32" s="61"/>
      <c r="F32" s="62"/>
      <c r="G32" s="1" t="s">
        <v>36</v>
      </c>
      <c r="H32" s="58" t="s">
        <v>43</v>
      </c>
      <c r="I32" s="26"/>
      <c r="J32" s="59"/>
      <c r="K32" s="63"/>
      <c r="L32" s="64"/>
      <c r="M32" s="63"/>
      <c r="N32" s="73"/>
      <c r="O32" s="64"/>
      <c r="P32" s="4"/>
    </row>
    <row r="33" spans="1:16" ht="12.75" customHeight="1" hidden="1" outlineLevel="1">
      <c r="A33" s="4"/>
      <c r="B33" s="58">
        <v>7</v>
      </c>
      <c r="C33" s="59"/>
      <c r="D33" s="60" t="s">
        <v>64</v>
      </c>
      <c r="E33" s="61"/>
      <c r="F33" s="62"/>
      <c r="G33" s="1" t="s">
        <v>36</v>
      </c>
      <c r="H33" s="58" t="s">
        <v>43</v>
      </c>
      <c r="I33" s="26"/>
      <c r="J33" s="59"/>
      <c r="K33" s="63"/>
      <c r="L33" s="64"/>
      <c r="M33" s="63">
        <v>198942</v>
      </c>
      <c r="N33" s="73"/>
      <c r="O33" s="64"/>
      <c r="P33" s="4"/>
    </row>
    <row r="34" spans="1:16" ht="12.75" customHeight="1" hidden="1" outlineLevel="1">
      <c r="A34" s="4"/>
      <c r="B34" s="58">
        <v>8</v>
      </c>
      <c r="C34" s="59"/>
      <c r="D34" s="60" t="s">
        <v>105</v>
      </c>
      <c r="E34" s="61"/>
      <c r="F34" s="62"/>
      <c r="G34" s="1" t="s">
        <v>36</v>
      </c>
      <c r="H34" s="58" t="s">
        <v>43</v>
      </c>
      <c r="I34" s="26"/>
      <c r="J34" s="59"/>
      <c r="K34" s="63"/>
      <c r="L34" s="64"/>
      <c r="M34" s="63"/>
      <c r="N34" s="73"/>
      <c r="O34" s="64"/>
      <c r="P34" s="4"/>
    </row>
    <row r="35" spans="1:16" ht="10.5" customHeight="1" collapsed="1">
      <c r="A35" s="4"/>
      <c r="B35" s="33" t="s">
        <v>13</v>
      </c>
      <c r="C35" s="33"/>
      <c r="D35" s="79" t="s">
        <v>32</v>
      </c>
      <c r="E35" s="79"/>
      <c r="F35" s="79"/>
      <c r="G35" s="1" t="s">
        <v>13</v>
      </c>
      <c r="H35" s="33" t="s">
        <v>13</v>
      </c>
      <c r="I35" s="33"/>
      <c r="J35" s="33"/>
      <c r="K35" s="32"/>
      <c r="L35" s="32"/>
      <c r="M35" s="32"/>
      <c r="N35" s="32"/>
      <c r="O35" s="32"/>
      <c r="P35" s="4"/>
    </row>
    <row r="36" spans="1:16" ht="10.5" customHeight="1">
      <c r="A36" s="4"/>
      <c r="B36" s="33">
        <v>1</v>
      </c>
      <c r="C36" s="33"/>
      <c r="D36" s="78" t="s">
        <v>50</v>
      </c>
      <c r="E36" s="78"/>
      <c r="F36" s="78"/>
      <c r="G36" s="1" t="s">
        <v>19</v>
      </c>
      <c r="H36" s="33" t="s">
        <v>41</v>
      </c>
      <c r="I36" s="33"/>
      <c r="J36" s="33"/>
      <c r="K36" s="32">
        <v>27</v>
      </c>
      <c r="L36" s="32"/>
      <c r="M36" s="32">
        <f>K36</f>
        <v>27</v>
      </c>
      <c r="N36" s="32"/>
      <c r="O36" s="32"/>
      <c r="P36" s="4"/>
    </row>
    <row r="37" spans="1:16" ht="21" customHeight="1">
      <c r="A37" s="4"/>
      <c r="B37" s="33">
        <v>2</v>
      </c>
      <c r="C37" s="33"/>
      <c r="D37" s="78" t="s">
        <v>102</v>
      </c>
      <c r="E37" s="78"/>
      <c r="F37" s="78"/>
      <c r="G37" s="1" t="s">
        <v>19</v>
      </c>
      <c r="H37" s="33" t="s">
        <v>41</v>
      </c>
      <c r="I37" s="33"/>
      <c r="J37" s="33"/>
      <c r="K37" s="32">
        <v>99</v>
      </c>
      <c r="L37" s="32"/>
      <c r="M37" s="32">
        <f>K37</f>
        <v>99</v>
      </c>
      <c r="N37" s="32"/>
      <c r="O37" s="32"/>
      <c r="P37" s="4"/>
    </row>
    <row r="38" spans="1:16" ht="10.5" customHeight="1">
      <c r="A38" s="4"/>
      <c r="B38" s="58">
        <v>3</v>
      </c>
      <c r="C38" s="59"/>
      <c r="D38" s="60" t="s">
        <v>51</v>
      </c>
      <c r="E38" s="61"/>
      <c r="F38" s="62"/>
      <c r="G38" s="1" t="s">
        <v>53</v>
      </c>
      <c r="H38" s="58" t="s">
        <v>56</v>
      </c>
      <c r="I38" s="26"/>
      <c r="J38" s="59"/>
      <c r="K38" s="140">
        <v>1509.5479</v>
      </c>
      <c r="L38" s="141"/>
      <c r="M38" s="142">
        <f>K38</f>
        <v>1509.5479</v>
      </c>
      <c r="N38" s="142"/>
      <c r="O38" s="142"/>
      <c r="P38" s="4"/>
    </row>
    <row r="39" spans="1:16" ht="10.5" customHeight="1">
      <c r="A39" s="4"/>
      <c r="B39" s="58">
        <v>4</v>
      </c>
      <c r="C39" s="59"/>
      <c r="D39" s="60" t="s">
        <v>52</v>
      </c>
      <c r="E39" s="61"/>
      <c r="F39" s="62"/>
      <c r="G39" s="1" t="s">
        <v>54</v>
      </c>
      <c r="H39" s="58" t="s">
        <v>55</v>
      </c>
      <c r="I39" s="26"/>
      <c r="J39" s="59"/>
      <c r="K39" s="74">
        <v>85.7</v>
      </c>
      <c r="L39" s="75"/>
      <c r="M39" s="57">
        <f>K39</f>
        <v>85.7</v>
      </c>
      <c r="N39" s="57"/>
      <c r="O39" s="57"/>
      <c r="P39" s="4"/>
    </row>
    <row r="40" spans="1:16" ht="10.5" customHeight="1">
      <c r="A40" s="4"/>
      <c r="B40" s="58">
        <v>5</v>
      </c>
      <c r="C40" s="59"/>
      <c r="D40" s="78" t="s">
        <v>67</v>
      </c>
      <c r="E40" s="78"/>
      <c r="F40" s="78"/>
      <c r="G40" s="1" t="s">
        <v>19</v>
      </c>
      <c r="H40" s="58" t="s">
        <v>65</v>
      </c>
      <c r="I40" s="26"/>
      <c r="J40" s="59"/>
      <c r="K40" s="76"/>
      <c r="L40" s="77"/>
      <c r="M40" s="76">
        <v>71</v>
      </c>
      <c r="N40" s="88"/>
      <c r="O40" s="77"/>
      <c r="P40" s="4"/>
    </row>
    <row r="41" spans="1:16" ht="21.75" customHeight="1" hidden="1">
      <c r="A41" s="4"/>
      <c r="B41" s="58">
        <v>6</v>
      </c>
      <c r="C41" s="59"/>
      <c r="D41" s="78" t="s">
        <v>106</v>
      </c>
      <c r="E41" s="78"/>
      <c r="F41" s="78"/>
      <c r="G41" s="1" t="s">
        <v>19</v>
      </c>
      <c r="H41" s="58" t="s">
        <v>65</v>
      </c>
      <c r="I41" s="26"/>
      <c r="J41" s="59"/>
      <c r="K41" s="76"/>
      <c r="L41" s="77"/>
      <c r="M41" s="76">
        <v>6</v>
      </c>
      <c r="N41" s="88"/>
      <c r="O41" s="77"/>
      <c r="P41" s="4"/>
    </row>
    <row r="42" spans="1:16" ht="11.25" customHeight="1">
      <c r="A42" s="4"/>
      <c r="B42" s="33" t="s">
        <v>13</v>
      </c>
      <c r="C42" s="33"/>
      <c r="D42" s="79" t="s">
        <v>33</v>
      </c>
      <c r="E42" s="79"/>
      <c r="F42" s="79"/>
      <c r="G42" s="1" t="s">
        <v>13</v>
      </c>
      <c r="H42" s="33" t="s">
        <v>13</v>
      </c>
      <c r="I42" s="33"/>
      <c r="J42" s="33"/>
      <c r="K42" s="32"/>
      <c r="L42" s="32"/>
      <c r="M42" s="32"/>
      <c r="N42" s="32"/>
      <c r="O42" s="32"/>
      <c r="P42" s="4"/>
    </row>
    <row r="43" spans="1:16" ht="12.75" customHeight="1">
      <c r="A43" s="4"/>
      <c r="B43" s="33">
        <v>1</v>
      </c>
      <c r="C43" s="33"/>
      <c r="D43" s="89" t="s">
        <v>57</v>
      </c>
      <c r="E43" s="89"/>
      <c r="F43" s="89"/>
      <c r="G43" s="1" t="s">
        <v>36</v>
      </c>
      <c r="H43" s="33" t="s">
        <v>41</v>
      </c>
      <c r="I43" s="33"/>
      <c r="J43" s="33"/>
      <c r="K43" s="71">
        <f>K28/K36</f>
        <v>1873</v>
      </c>
      <c r="L43" s="71"/>
      <c r="M43" s="71">
        <f>K43</f>
        <v>1873</v>
      </c>
      <c r="N43" s="71"/>
      <c r="O43" s="71"/>
      <c r="P43" s="4"/>
    </row>
    <row r="44" spans="1:16" ht="18.75" customHeight="1">
      <c r="A44" s="4"/>
      <c r="B44" s="33">
        <v>2</v>
      </c>
      <c r="C44" s="33"/>
      <c r="D44" s="89" t="s">
        <v>103</v>
      </c>
      <c r="E44" s="89"/>
      <c r="F44" s="89"/>
      <c r="G44" s="1" t="s">
        <v>36</v>
      </c>
      <c r="H44" s="33" t="s">
        <v>41</v>
      </c>
      <c r="I44" s="33"/>
      <c r="J44" s="33"/>
      <c r="K44" s="71">
        <f>K29/K37</f>
        <v>1500</v>
      </c>
      <c r="L44" s="71"/>
      <c r="M44" s="71">
        <f>K44</f>
        <v>1500</v>
      </c>
      <c r="N44" s="71"/>
      <c r="O44" s="71"/>
      <c r="P44" s="4"/>
    </row>
    <row r="45" spans="1:16" ht="12.75" customHeight="1">
      <c r="A45" s="4"/>
      <c r="B45" s="58">
        <v>3</v>
      </c>
      <c r="C45" s="59"/>
      <c r="D45" s="120" t="s">
        <v>58</v>
      </c>
      <c r="E45" s="121"/>
      <c r="F45" s="122"/>
      <c r="G45" s="1" t="s">
        <v>36</v>
      </c>
      <c r="H45" s="33" t="s">
        <v>41</v>
      </c>
      <c r="I45" s="33"/>
      <c r="J45" s="33"/>
      <c r="K45" s="123">
        <f>K30/K38</f>
        <v>132.48999915802605</v>
      </c>
      <c r="L45" s="124"/>
      <c r="M45" s="71">
        <f>K45</f>
        <v>132.48999915802605</v>
      </c>
      <c r="N45" s="71"/>
      <c r="O45" s="71"/>
      <c r="P45" s="4"/>
    </row>
    <row r="46" spans="1:16" ht="12.75" customHeight="1">
      <c r="A46" s="4"/>
      <c r="B46" s="58">
        <v>4</v>
      </c>
      <c r="C46" s="59"/>
      <c r="D46" s="120" t="s">
        <v>59</v>
      </c>
      <c r="E46" s="121"/>
      <c r="F46" s="122"/>
      <c r="G46" s="1" t="s">
        <v>36</v>
      </c>
      <c r="H46" s="33" t="s">
        <v>41</v>
      </c>
      <c r="I46" s="33"/>
      <c r="J46" s="33"/>
      <c r="K46" s="123">
        <f>K31/K39/1000</f>
        <v>9.334889148191365</v>
      </c>
      <c r="L46" s="124"/>
      <c r="M46" s="71">
        <f>K46</f>
        <v>9.334889148191365</v>
      </c>
      <c r="N46" s="71"/>
      <c r="O46" s="71"/>
      <c r="P46" s="4"/>
    </row>
    <row r="47" spans="1:16" ht="12.75" customHeight="1">
      <c r="A47" s="4"/>
      <c r="B47" s="33">
        <v>5</v>
      </c>
      <c r="C47" s="33"/>
      <c r="D47" s="89" t="s">
        <v>66</v>
      </c>
      <c r="E47" s="89"/>
      <c r="F47" s="89"/>
      <c r="G47" s="1" t="s">
        <v>36</v>
      </c>
      <c r="H47" s="33" t="s">
        <v>41</v>
      </c>
      <c r="I47" s="33"/>
      <c r="J47" s="33"/>
      <c r="K47" s="71"/>
      <c r="L47" s="71"/>
      <c r="M47" s="71">
        <f>M33/M40</f>
        <v>2802</v>
      </c>
      <c r="N47" s="71"/>
      <c r="O47" s="71"/>
      <c r="P47" s="4"/>
    </row>
    <row r="48" spans="1:16" ht="18.75" customHeight="1" hidden="1">
      <c r="A48" s="4"/>
      <c r="B48" s="33">
        <v>6</v>
      </c>
      <c r="C48" s="33"/>
      <c r="D48" s="89" t="s">
        <v>107</v>
      </c>
      <c r="E48" s="89"/>
      <c r="F48" s="89"/>
      <c r="G48" s="1" t="s">
        <v>36</v>
      </c>
      <c r="H48" s="33" t="s">
        <v>41</v>
      </c>
      <c r="I48" s="33"/>
      <c r="J48" s="33"/>
      <c r="K48" s="71"/>
      <c r="L48" s="71"/>
      <c r="M48" s="71">
        <f>M34/M41</f>
        <v>0</v>
      </c>
      <c r="N48" s="71"/>
      <c r="O48" s="71"/>
      <c r="P48" s="4"/>
    </row>
    <row r="49" spans="1:16" ht="11.25" customHeight="1">
      <c r="A49" s="4"/>
      <c r="B49" s="33" t="s">
        <v>13</v>
      </c>
      <c r="C49" s="33"/>
      <c r="D49" s="79" t="s">
        <v>34</v>
      </c>
      <c r="E49" s="79"/>
      <c r="F49" s="79"/>
      <c r="G49" s="1" t="s">
        <v>13</v>
      </c>
      <c r="H49" s="33" t="s">
        <v>13</v>
      </c>
      <c r="I49" s="33"/>
      <c r="J49" s="33"/>
      <c r="K49" s="32"/>
      <c r="L49" s="32"/>
      <c r="M49" s="32"/>
      <c r="N49" s="32"/>
      <c r="O49" s="32"/>
      <c r="P49" s="4"/>
    </row>
    <row r="50" spans="1:16" ht="11.25" customHeight="1">
      <c r="A50" s="4"/>
      <c r="B50" s="58">
        <v>1</v>
      </c>
      <c r="C50" s="59"/>
      <c r="D50" s="60" t="s">
        <v>60</v>
      </c>
      <c r="E50" s="61"/>
      <c r="F50" s="62"/>
      <c r="G50" s="1" t="s">
        <v>63</v>
      </c>
      <c r="H50" s="58" t="s">
        <v>41</v>
      </c>
      <c r="I50" s="26"/>
      <c r="J50" s="59"/>
      <c r="K50" s="76">
        <v>100</v>
      </c>
      <c r="L50" s="77"/>
      <c r="M50" s="76">
        <f>K50</f>
        <v>100</v>
      </c>
      <c r="N50" s="88"/>
      <c r="O50" s="77"/>
      <c r="P50" s="4"/>
    </row>
    <row r="51" spans="1:16" ht="19.5" customHeight="1">
      <c r="A51" s="4"/>
      <c r="B51" s="58">
        <v>2</v>
      </c>
      <c r="C51" s="59"/>
      <c r="D51" s="60" t="s">
        <v>104</v>
      </c>
      <c r="E51" s="61"/>
      <c r="F51" s="62"/>
      <c r="G51" s="1" t="s">
        <v>63</v>
      </c>
      <c r="H51" s="58" t="s">
        <v>41</v>
      </c>
      <c r="I51" s="26"/>
      <c r="J51" s="59"/>
      <c r="K51" s="76">
        <v>100</v>
      </c>
      <c r="L51" s="77"/>
      <c r="M51" s="76">
        <f>K51</f>
        <v>100</v>
      </c>
      <c r="N51" s="88"/>
      <c r="O51" s="77"/>
      <c r="P51" s="4"/>
    </row>
    <row r="52" spans="1:16" ht="11.25" customHeight="1">
      <c r="A52" s="4"/>
      <c r="B52" s="58">
        <v>3</v>
      </c>
      <c r="C52" s="59"/>
      <c r="D52" s="60" t="s">
        <v>61</v>
      </c>
      <c r="E52" s="61"/>
      <c r="F52" s="62"/>
      <c r="G52" s="1" t="s">
        <v>63</v>
      </c>
      <c r="H52" s="58" t="s">
        <v>41</v>
      </c>
      <c r="I52" s="26"/>
      <c r="J52" s="59"/>
      <c r="K52" s="76">
        <v>100</v>
      </c>
      <c r="L52" s="77"/>
      <c r="M52" s="76">
        <f>K52</f>
        <v>100</v>
      </c>
      <c r="N52" s="88"/>
      <c r="O52" s="77"/>
      <c r="P52" s="4"/>
    </row>
    <row r="53" spans="1:16" ht="21.75" customHeight="1">
      <c r="A53" s="4"/>
      <c r="B53" s="33">
        <v>4</v>
      </c>
      <c r="C53" s="33"/>
      <c r="D53" s="78" t="s">
        <v>62</v>
      </c>
      <c r="E53" s="78"/>
      <c r="F53" s="78"/>
      <c r="G53" s="1" t="s">
        <v>63</v>
      </c>
      <c r="H53" s="33" t="s">
        <v>30</v>
      </c>
      <c r="I53" s="33"/>
      <c r="J53" s="33"/>
      <c r="K53" s="32">
        <v>100</v>
      </c>
      <c r="L53" s="32"/>
      <c r="M53" s="76">
        <f>K53</f>
        <v>100</v>
      </c>
      <c r="N53" s="88"/>
      <c r="O53" s="77"/>
      <c r="P53" s="4"/>
    </row>
    <row r="54" spans="1:16" ht="12.75" customHeight="1">
      <c r="A54" s="4"/>
      <c r="B54" s="33">
        <v>5</v>
      </c>
      <c r="C54" s="33"/>
      <c r="D54" s="78" t="s">
        <v>68</v>
      </c>
      <c r="E54" s="78"/>
      <c r="F54" s="78"/>
      <c r="G54" s="1" t="s">
        <v>63</v>
      </c>
      <c r="H54" s="33" t="s">
        <v>30</v>
      </c>
      <c r="I54" s="33"/>
      <c r="J54" s="33"/>
      <c r="K54" s="32"/>
      <c r="L54" s="32"/>
      <c r="M54" s="32">
        <v>100</v>
      </c>
      <c r="N54" s="32"/>
      <c r="O54" s="32"/>
      <c r="P54" s="4"/>
    </row>
    <row r="55" spans="1:16" ht="19.5" customHeight="1" hidden="1">
      <c r="A55" s="4"/>
      <c r="B55" s="33">
        <v>6</v>
      </c>
      <c r="C55" s="33"/>
      <c r="D55" s="78" t="s">
        <v>108</v>
      </c>
      <c r="E55" s="78"/>
      <c r="F55" s="78"/>
      <c r="G55" s="1" t="s">
        <v>63</v>
      </c>
      <c r="H55" s="33" t="s">
        <v>30</v>
      </c>
      <c r="I55" s="33"/>
      <c r="J55" s="33"/>
      <c r="K55" s="32"/>
      <c r="L55" s="32"/>
      <c r="M55" s="32">
        <v>100</v>
      </c>
      <c r="N55" s="32"/>
      <c r="O55" s="32"/>
      <c r="P55" s="4"/>
    </row>
    <row r="56" spans="1:16" ht="12" customHeight="1">
      <c r="A56" s="4"/>
      <c r="P56" s="4"/>
    </row>
    <row r="57" spans="1:16" ht="36" customHeight="1">
      <c r="A57" s="4"/>
      <c r="B57" s="87" t="s">
        <v>92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P57" s="4"/>
    </row>
    <row r="58" spans="1:16" ht="7.5" customHeight="1">
      <c r="A58" s="4"/>
      <c r="P58" s="4"/>
    </row>
    <row r="59" spans="1:16" ht="12.75" customHeight="1">
      <c r="A59" s="4"/>
      <c r="B59" s="109" t="s">
        <v>14</v>
      </c>
      <c r="C59" s="111"/>
      <c r="D59" s="116"/>
      <c r="E59" s="117"/>
      <c r="F59" s="11">
        <f>F19</f>
        <v>4841579</v>
      </c>
      <c r="G59" s="11">
        <f>G19</f>
        <v>6070247</v>
      </c>
      <c r="H59" s="125">
        <f>H19</f>
        <v>4756940</v>
      </c>
      <c r="I59" s="126"/>
      <c r="J59" s="11">
        <f>J19</f>
        <v>198942</v>
      </c>
      <c r="K59" s="33" t="s">
        <v>13</v>
      </c>
      <c r="L59" s="33"/>
      <c r="M59" s="33"/>
      <c r="N59" s="33"/>
      <c r="O59" s="33"/>
      <c r="P59" s="4"/>
    </row>
    <row r="60" spans="1:16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.75" customHeight="1">
      <c r="A61" s="4"/>
      <c r="B61" s="106" t="s">
        <v>37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3" t="s">
        <v>35</v>
      </c>
      <c r="P61" s="4"/>
    </row>
    <row r="62" spans="1:16" ht="13.5" customHeight="1">
      <c r="A62" s="4"/>
      <c r="B62" s="94" t="s">
        <v>3</v>
      </c>
      <c r="C62" s="95"/>
      <c r="D62" s="28" t="s">
        <v>4</v>
      </c>
      <c r="E62" s="28"/>
      <c r="F62" s="28" t="s">
        <v>38</v>
      </c>
      <c r="G62" s="28"/>
      <c r="H62" s="28" t="s">
        <v>93</v>
      </c>
      <c r="I62" s="28"/>
      <c r="J62" s="28"/>
      <c r="K62" s="28" t="s">
        <v>94</v>
      </c>
      <c r="L62" s="28"/>
      <c r="M62" s="28"/>
      <c r="N62" s="28"/>
      <c r="O62" s="28"/>
      <c r="P62" s="4"/>
    </row>
    <row r="63" spans="1:16" ht="48.75" customHeight="1">
      <c r="A63" s="4"/>
      <c r="B63" s="96"/>
      <c r="C63" s="97"/>
      <c r="D63" s="28"/>
      <c r="E63" s="28"/>
      <c r="F63" s="10" t="s">
        <v>20</v>
      </c>
      <c r="G63" s="10" t="s">
        <v>29</v>
      </c>
      <c r="H63" s="28" t="s">
        <v>20</v>
      </c>
      <c r="I63" s="28"/>
      <c r="J63" s="10" t="s">
        <v>29</v>
      </c>
      <c r="K63" s="28"/>
      <c r="L63" s="28"/>
      <c r="M63" s="28"/>
      <c r="N63" s="28"/>
      <c r="O63" s="28"/>
      <c r="P63" s="4"/>
    </row>
    <row r="64" spans="1:16" ht="10.5" customHeight="1">
      <c r="A64" s="4"/>
      <c r="B64" s="33" t="s">
        <v>6</v>
      </c>
      <c r="C64" s="33"/>
      <c r="D64" s="33" t="s">
        <v>7</v>
      </c>
      <c r="E64" s="33"/>
      <c r="F64" s="1" t="s">
        <v>8</v>
      </c>
      <c r="G64" s="1" t="s">
        <v>9</v>
      </c>
      <c r="H64" s="33" t="s">
        <v>10</v>
      </c>
      <c r="I64" s="33"/>
      <c r="J64" s="1" t="s">
        <v>11</v>
      </c>
      <c r="K64" s="33" t="s">
        <v>12</v>
      </c>
      <c r="L64" s="33"/>
      <c r="M64" s="33"/>
      <c r="N64" s="33"/>
      <c r="O64" s="33"/>
      <c r="P64" s="4"/>
    </row>
    <row r="65" spans="1:16" ht="12.75" hidden="1" outlineLevel="1">
      <c r="A65" s="4"/>
      <c r="B65" s="118">
        <f>B19</f>
        <v>2610</v>
      </c>
      <c r="C65" s="118"/>
      <c r="D65" s="113" t="str">
        <f>D19</f>
        <v>Субсидії та поточні трансферти підприємствам (установам, організаціям)</v>
      </c>
      <c r="E65" s="114"/>
      <c r="F65" s="43">
        <f>ROUND(H19*1.053,0)</f>
        <v>5009058</v>
      </c>
      <c r="G65" s="43">
        <f>J19*1.053</f>
        <v>209485.92599999998</v>
      </c>
      <c r="H65" s="85">
        <f>ROUND(F65*1.051,0)</f>
        <v>5264520</v>
      </c>
      <c r="I65" s="85"/>
      <c r="J65" s="43">
        <f>G65*1.051</f>
        <v>220169.70822599996</v>
      </c>
      <c r="K65" s="44" t="s">
        <v>69</v>
      </c>
      <c r="L65" s="44"/>
      <c r="M65" s="44"/>
      <c r="N65" s="44"/>
      <c r="O65" s="44"/>
      <c r="P65" s="4"/>
    </row>
    <row r="66" spans="1:16" ht="21.75" customHeight="1" collapsed="1">
      <c r="A66" s="4"/>
      <c r="B66" s="105" t="s">
        <v>21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4"/>
    </row>
    <row r="67" spans="1:16" ht="32.25" customHeight="1">
      <c r="A67" s="4"/>
      <c r="B67" s="1" t="s">
        <v>16</v>
      </c>
      <c r="C67" s="33" t="s">
        <v>22</v>
      </c>
      <c r="D67" s="33"/>
      <c r="E67" s="1" t="s">
        <v>17</v>
      </c>
      <c r="F67" s="1" t="s">
        <v>18</v>
      </c>
      <c r="G67" s="33" t="s">
        <v>39</v>
      </c>
      <c r="H67" s="33"/>
      <c r="I67" s="33" t="s">
        <v>40</v>
      </c>
      <c r="J67" s="33"/>
      <c r="K67" s="33" t="s">
        <v>95</v>
      </c>
      <c r="L67" s="33"/>
      <c r="M67" s="33" t="s">
        <v>96</v>
      </c>
      <c r="N67" s="33"/>
      <c r="O67" s="33"/>
      <c r="P67" s="4"/>
    </row>
    <row r="68" spans="1:16" ht="10.5" customHeight="1">
      <c r="A68" s="4"/>
      <c r="B68" s="1" t="s">
        <v>6</v>
      </c>
      <c r="C68" s="33" t="s">
        <v>7</v>
      </c>
      <c r="D68" s="33"/>
      <c r="E68" s="1" t="s">
        <v>8</v>
      </c>
      <c r="F68" s="1" t="s">
        <v>9</v>
      </c>
      <c r="G68" s="33" t="s">
        <v>10</v>
      </c>
      <c r="H68" s="33"/>
      <c r="I68" s="33" t="s">
        <v>11</v>
      </c>
      <c r="J68" s="33"/>
      <c r="K68" s="33" t="s">
        <v>12</v>
      </c>
      <c r="L68" s="33"/>
      <c r="M68" s="33" t="s">
        <v>23</v>
      </c>
      <c r="N68" s="33"/>
      <c r="O68" s="33"/>
      <c r="P68" s="4"/>
    </row>
    <row r="69" spans="1:16" ht="10.5" customHeight="1" hidden="1" outlineLevel="1">
      <c r="A69" s="4"/>
      <c r="B69" s="34">
        <f>B24</f>
        <v>1</v>
      </c>
      <c r="C69" s="65" t="str">
        <f aca="true" t="shared" si="0" ref="C69:C100">D24</f>
        <v>Послуги по санітарному очищенню і прибиранню міста</v>
      </c>
      <c r="D69" s="66"/>
      <c r="E69" s="66"/>
      <c r="F69" s="66"/>
      <c r="G69" s="67"/>
      <c r="H69" s="67"/>
      <c r="I69" s="67"/>
      <c r="J69" s="67"/>
      <c r="K69" s="67"/>
      <c r="L69" s="67"/>
      <c r="M69" s="67"/>
      <c r="N69" s="67"/>
      <c r="O69" s="68"/>
      <c r="P69" s="4"/>
    </row>
    <row r="70" spans="1:16" ht="13.5" customHeight="1" hidden="1" outlineLevel="1">
      <c r="A70" s="4"/>
      <c r="B70" s="35">
        <f>B25</f>
      </c>
      <c r="C70" s="44" t="str">
        <f t="shared" si="0"/>
        <v>затрат</v>
      </c>
      <c r="D70" s="44"/>
      <c r="E70" s="36" t="s">
        <v>13</v>
      </c>
      <c r="F70" s="37" t="s">
        <v>13</v>
      </c>
      <c r="G70" s="86"/>
      <c r="H70" s="86"/>
      <c r="I70" s="86"/>
      <c r="J70" s="86"/>
      <c r="K70" s="86"/>
      <c r="L70" s="86"/>
      <c r="M70" s="86"/>
      <c r="N70" s="86"/>
      <c r="O70" s="86"/>
      <c r="P70" s="4"/>
    </row>
    <row r="71" spans="1:16" ht="19.5" customHeight="1" hidden="1" outlineLevel="1">
      <c r="A71" s="4"/>
      <c r="B71" s="35">
        <v>1</v>
      </c>
      <c r="C71" s="52" t="str">
        <f t="shared" si="0"/>
        <v>обсяг видатків в т.ч. </v>
      </c>
      <c r="D71" s="53"/>
      <c r="E71" s="36" t="str">
        <f aca="true" t="shared" si="1" ref="E71:F74">G26</f>
        <v>грн.</v>
      </c>
      <c r="F71" s="37" t="str">
        <f t="shared" si="1"/>
        <v>рішення міської ради</v>
      </c>
      <c r="G71" s="45">
        <f aca="true" t="shared" si="2" ref="G71:G76">K26*1.053</f>
        <v>1263284.0999999999</v>
      </c>
      <c r="H71" s="46"/>
      <c r="I71" s="45">
        <f>M26*1.053</f>
        <v>1472770.0259999998</v>
      </c>
      <c r="J71" s="46"/>
      <c r="K71" s="45">
        <f aca="true" t="shared" si="3" ref="K71:K76">G71*1.051</f>
        <v>1327711.5890999998</v>
      </c>
      <c r="L71" s="46"/>
      <c r="M71" s="45">
        <f>I71*1.051</f>
        <v>1547881.2973259997</v>
      </c>
      <c r="N71" s="119"/>
      <c r="O71" s="46"/>
      <c r="P71" s="4"/>
    </row>
    <row r="72" spans="1:16" ht="24.75" customHeight="1" hidden="1" outlineLevel="1">
      <c r="A72" s="4"/>
      <c r="B72" s="35">
        <v>2</v>
      </c>
      <c r="C72" s="44" t="str">
        <f t="shared" si="0"/>
        <v>регулювання чисельності безпритульних тварин, в т.ч.</v>
      </c>
      <c r="D72" s="44"/>
      <c r="E72" s="36" t="str">
        <f t="shared" si="1"/>
        <v>грн.</v>
      </c>
      <c r="F72" s="37" t="str">
        <f t="shared" si="1"/>
        <v>рішення міської ради</v>
      </c>
      <c r="G72" s="45">
        <f t="shared" si="2"/>
        <v>210284.09999999998</v>
      </c>
      <c r="H72" s="46"/>
      <c r="I72" s="47"/>
      <c r="J72" s="48"/>
      <c r="K72" s="45">
        <f t="shared" si="3"/>
        <v>221008.58909999995</v>
      </c>
      <c r="L72" s="46"/>
      <c r="M72" s="54"/>
      <c r="N72" s="54"/>
      <c r="O72" s="54"/>
      <c r="P72" s="4"/>
    </row>
    <row r="73" spans="1:16" ht="24.75" customHeight="1" hidden="1" outlineLevel="1">
      <c r="A73" s="4"/>
      <c r="B73" s="35">
        <v>3</v>
      </c>
      <c r="C73" s="44" t="str">
        <f t="shared" si="0"/>
        <v>відлов тварин</v>
      </c>
      <c r="D73" s="44"/>
      <c r="E73" s="36" t="str">
        <f t="shared" si="1"/>
        <v>грн.</v>
      </c>
      <c r="F73" s="37" t="str">
        <f t="shared" si="1"/>
        <v>рішення міської ради</v>
      </c>
      <c r="G73" s="45">
        <f t="shared" si="2"/>
        <v>53251.263</v>
      </c>
      <c r="H73" s="46"/>
      <c r="I73" s="47"/>
      <c r="J73" s="48"/>
      <c r="K73" s="45">
        <f t="shared" si="3"/>
        <v>55967.077413</v>
      </c>
      <c r="L73" s="46"/>
      <c r="M73" s="54"/>
      <c r="N73" s="54"/>
      <c r="O73" s="54"/>
      <c r="P73" s="4"/>
    </row>
    <row r="74" spans="1:16" ht="24.75" customHeight="1" hidden="1" outlineLevel="1">
      <c r="A74" s="4"/>
      <c r="B74" s="35">
        <v>4</v>
      </c>
      <c r="C74" s="44" t="str">
        <f t="shared" si="0"/>
        <v>ветеренарні послуги з профілактичного щеплення безпритульних/бродячих тварин</v>
      </c>
      <c r="D74" s="44"/>
      <c r="E74" s="36" t="str">
        <f t="shared" si="1"/>
        <v>грн.</v>
      </c>
      <c r="F74" s="37" t="str">
        <f t="shared" si="1"/>
        <v>рішення міської ради</v>
      </c>
      <c r="G74" s="45">
        <f t="shared" si="2"/>
        <v>156370.5</v>
      </c>
      <c r="H74" s="46"/>
      <c r="I74" s="47"/>
      <c r="J74" s="48"/>
      <c r="K74" s="45">
        <f t="shared" si="3"/>
        <v>164345.39549999998</v>
      </c>
      <c r="L74" s="46"/>
      <c r="M74" s="54"/>
      <c r="N74" s="54"/>
      <c r="O74" s="54"/>
      <c r="P74" s="4"/>
    </row>
    <row r="75" spans="1:16" ht="18.75" customHeight="1" hidden="1" outlineLevel="1">
      <c r="A75" s="4"/>
      <c r="B75" s="35">
        <v>5</v>
      </c>
      <c r="C75" s="52" t="str">
        <f t="shared" si="0"/>
        <v>вивіз несанкціонованих звалищ</v>
      </c>
      <c r="D75" s="53"/>
      <c r="E75" s="36" t="str">
        <f>G27</f>
        <v>грн.</v>
      </c>
      <c r="F75" s="37" t="str">
        <f>H27</f>
        <v>рішення міської ради</v>
      </c>
      <c r="G75" s="45">
        <f t="shared" si="2"/>
        <v>210600</v>
      </c>
      <c r="H75" s="46"/>
      <c r="I75" s="47"/>
      <c r="J75" s="48"/>
      <c r="K75" s="45">
        <f t="shared" si="3"/>
        <v>221340.59999999998</v>
      </c>
      <c r="L75" s="46"/>
      <c r="M75" s="47"/>
      <c r="N75" s="49"/>
      <c r="O75" s="48"/>
      <c r="P75" s="4"/>
    </row>
    <row r="76" spans="1:16" ht="24.75" customHeight="1" hidden="1" outlineLevel="1">
      <c r="A76" s="4"/>
      <c r="B76" s="35">
        <v>6</v>
      </c>
      <c r="C76" s="52" t="str">
        <f t="shared" si="0"/>
        <v>утримання тротуарів</v>
      </c>
      <c r="D76" s="53"/>
      <c r="E76" s="36" t="str">
        <f aca="true" t="shared" si="4" ref="E76:E94">G31</f>
        <v>грн.</v>
      </c>
      <c r="F76" s="37" t="str">
        <f aca="true" t="shared" si="5" ref="F76:F94">H31</f>
        <v>рішення міської ради</v>
      </c>
      <c r="G76" s="45">
        <f t="shared" si="2"/>
        <v>842400</v>
      </c>
      <c r="H76" s="46"/>
      <c r="I76" s="47"/>
      <c r="J76" s="48"/>
      <c r="K76" s="45">
        <f t="shared" si="3"/>
        <v>885362.3999999999</v>
      </c>
      <c r="L76" s="46"/>
      <c r="M76" s="47"/>
      <c r="N76" s="49"/>
      <c r="O76" s="48"/>
      <c r="P76" s="4"/>
    </row>
    <row r="77" spans="1:16" ht="20.25" customHeight="1" hidden="1" outlineLevel="2">
      <c r="A77" s="4"/>
      <c r="B77" s="35">
        <v>7</v>
      </c>
      <c r="C77" s="52" t="str">
        <f t="shared" si="0"/>
        <v>виконання проектно-вишукувальних робіт по визначенню вільних площ полігону ТПВ</v>
      </c>
      <c r="D77" s="53"/>
      <c r="E77" s="36" t="str">
        <f t="shared" si="4"/>
        <v>грн.</v>
      </c>
      <c r="F77" s="37" t="str">
        <f t="shared" si="5"/>
        <v>рішення міської ради</v>
      </c>
      <c r="G77" s="45">
        <f>K32*1.05</f>
        <v>0</v>
      </c>
      <c r="H77" s="46"/>
      <c r="I77" s="47"/>
      <c r="J77" s="48"/>
      <c r="K77" s="50">
        <f>G77*1.048</f>
        <v>0</v>
      </c>
      <c r="L77" s="51"/>
      <c r="M77" s="47"/>
      <c r="N77" s="49"/>
      <c r="O77" s="48"/>
      <c r="P77" s="4"/>
    </row>
    <row r="78" spans="1:16" ht="20.25" customHeight="1" hidden="1" outlineLevel="1" collapsed="1">
      <c r="A78" s="4"/>
      <c r="B78" s="35">
        <v>7</v>
      </c>
      <c r="C78" s="52" t="str">
        <f t="shared" si="0"/>
        <v>придбання контейнерів для ТПВ</v>
      </c>
      <c r="D78" s="53"/>
      <c r="E78" s="36" t="str">
        <f t="shared" si="4"/>
        <v>грн.</v>
      </c>
      <c r="F78" s="37" t="str">
        <f t="shared" si="5"/>
        <v>рішення міської ради</v>
      </c>
      <c r="G78" s="47"/>
      <c r="H78" s="48"/>
      <c r="I78" s="45">
        <f>M33*1.053</f>
        <v>209485.92599999998</v>
      </c>
      <c r="J78" s="46"/>
      <c r="K78" s="47"/>
      <c r="L78" s="48"/>
      <c r="M78" s="45">
        <f>I78*1.051</f>
        <v>220169.70822599996</v>
      </c>
      <c r="N78" s="119"/>
      <c r="O78" s="46"/>
      <c r="P78" s="4"/>
    </row>
    <row r="79" spans="1:16" ht="20.25" customHeight="1" hidden="1" outlineLevel="1">
      <c r="A79" s="4"/>
      <c r="B79" s="35">
        <v>8</v>
      </c>
      <c r="C79" s="52" t="str">
        <f t="shared" si="0"/>
        <v>Придбання знімних кузовів для портального сміттєвоза</v>
      </c>
      <c r="D79" s="53"/>
      <c r="E79" s="36" t="str">
        <f t="shared" si="4"/>
        <v>грн.</v>
      </c>
      <c r="F79" s="37" t="str">
        <f t="shared" si="5"/>
        <v>рішення міської ради</v>
      </c>
      <c r="G79" s="47"/>
      <c r="H79" s="48"/>
      <c r="I79" s="45">
        <f>M34*1.053</f>
        <v>0</v>
      </c>
      <c r="J79" s="46"/>
      <c r="K79" s="47"/>
      <c r="L79" s="48"/>
      <c r="M79" s="45">
        <f>I79*1.051</f>
        <v>0</v>
      </c>
      <c r="N79" s="119"/>
      <c r="O79" s="46"/>
      <c r="P79" s="4"/>
    </row>
    <row r="80" spans="1:16" ht="13.5" customHeight="1" hidden="1" outlineLevel="1">
      <c r="A80" s="4"/>
      <c r="B80" s="35">
        <f>B35</f>
      </c>
      <c r="C80" s="44" t="str">
        <f t="shared" si="0"/>
        <v>продукту</v>
      </c>
      <c r="D80" s="44"/>
      <c r="E80" s="36">
        <f t="shared" si="4"/>
      </c>
      <c r="F80" s="37">
        <f t="shared" si="5"/>
      </c>
      <c r="G80" s="47"/>
      <c r="H80" s="48"/>
      <c r="I80" s="47"/>
      <c r="J80" s="48"/>
      <c r="K80" s="47"/>
      <c r="L80" s="48"/>
      <c r="M80" s="54"/>
      <c r="N80" s="54"/>
      <c r="O80" s="54"/>
      <c r="P80" s="4"/>
    </row>
    <row r="81" spans="1:16" ht="11.25" customHeight="1" hidden="1" outlineLevel="1">
      <c r="A81" s="4"/>
      <c r="B81" s="35">
        <f>B36</f>
        <v>1</v>
      </c>
      <c r="C81" s="44" t="str">
        <f t="shared" si="0"/>
        <v>кількість тварин, які планується відловити</v>
      </c>
      <c r="D81" s="44"/>
      <c r="E81" s="36" t="str">
        <f t="shared" si="4"/>
        <v>од.</v>
      </c>
      <c r="F81" s="37" t="str">
        <f t="shared" si="5"/>
        <v>розрахунково</v>
      </c>
      <c r="G81" s="47">
        <f>K36</f>
        <v>27</v>
      </c>
      <c r="H81" s="48"/>
      <c r="I81" s="47"/>
      <c r="J81" s="48"/>
      <c r="K81" s="47">
        <f>G81</f>
        <v>27</v>
      </c>
      <c r="L81" s="48"/>
      <c r="M81" s="54"/>
      <c r="N81" s="54"/>
      <c r="O81" s="54"/>
      <c r="P81" s="4"/>
    </row>
    <row r="82" spans="1:16" ht="30.75" customHeight="1" hidden="1" outlineLevel="1">
      <c r="A82" s="4"/>
      <c r="B82" s="35">
        <f>B37</f>
        <v>2</v>
      </c>
      <c r="C82" s="44" t="str">
        <f t="shared" si="0"/>
        <v>кількість ветеренарних послуг з профілактичного щеплення безпритульних/бродячих тварин</v>
      </c>
      <c r="D82" s="44"/>
      <c r="E82" s="36" t="str">
        <f t="shared" si="4"/>
        <v>од.</v>
      </c>
      <c r="F82" s="37" t="str">
        <f t="shared" si="5"/>
        <v>розрахунково</v>
      </c>
      <c r="G82" s="47">
        <f>K37</f>
        <v>99</v>
      </c>
      <c r="H82" s="48"/>
      <c r="I82" s="47"/>
      <c r="J82" s="48"/>
      <c r="K82" s="47">
        <f>G82</f>
        <v>99</v>
      </c>
      <c r="L82" s="48"/>
      <c r="M82" s="54"/>
      <c r="N82" s="54"/>
      <c r="O82" s="54"/>
      <c r="P82" s="4"/>
    </row>
    <row r="83" spans="1:16" ht="19.5" customHeight="1" hidden="1" outlineLevel="1">
      <c r="A83" s="4"/>
      <c r="B83" s="35">
        <v>3</v>
      </c>
      <c r="C83" s="52" t="str">
        <f t="shared" si="0"/>
        <v>обсяг відходів, які планується вивезти з несанкціонових звалищ</v>
      </c>
      <c r="D83" s="53"/>
      <c r="E83" s="36" t="str">
        <f t="shared" si="4"/>
        <v>м3</v>
      </c>
      <c r="F83" s="37" t="str">
        <f t="shared" si="5"/>
        <v>план робіт</v>
      </c>
      <c r="G83" s="55">
        <f>K38</f>
        <v>1509.5479</v>
      </c>
      <c r="H83" s="56"/>
      <c r="I83" s="55"/>
      <c r="J83" s="56"/>
      <c r="K83" s="55">
        <f>G83</f>
        <v>1509.5479</v>
      </c>
      <c r="L83" s="56"/>
      <c r="M83" s="54"/>
      <c r="N83" s="54"/>
      <c r="O83" s="54"/>
      <c r="P83" s="4"/>
    </row>
    <row r="84" spans="1:16" ht="11.25" customHeight="1" hidden="1" outlineLevel="1">
      <c r="A84" s="4"/>
      <c r="B84" s="35">
        <v>4</v>
      </c>
      <c r="C84" s="52" t="str">
        <f t="shared" si="0"/>
        <v>площа утримання тротуарів</v>
      </c>
      <c r="D84" s="53"/>
      <c r="E84" s="36" t="str">
        <f t="shared" si="4"/>
        <v>тис. кв. м</v>
      </c>
      <c r="F84" s="37" t="str">
        <f t="shared" si="5"/>
        <v>перелік тротуарів</v>
      </c>
      <c r="G84" s="47">
        <f>K39</f>
        <v>85.7</v>
      </c>
      <c r="H84" s="48"/>
      <c r="I84" s="47"/>
      <c r="J84" s="48"/>
      <c r="K84" s="47">
        <f>G84</f>
        <v>85.7</v>
      </c>
      <c r="L84" s="48"/>
      <c r="M84" s="47"/>
      <c r="N84" s="49"/>
      <c r="O84" s="48"/>
      <c r="P84" s="4"/>
    </row>
    <row r="85" spans="1:16" ht="22.5" customHeight="1" hidden="1" outlineLevel="1">
      <c r="A85" s="4"/>
      <c r="B85" s="35">
        <v>5</v>
      </c>
      <c r="C85" s="52" t="str">
        <f t="shared" si="0"/>
        <v>кількість контейнерів для ТПВ, які планується придбати</v>
      </c>
      <c r="D85" s="53"/>
      <c r="E85" s="36" t="str">
        <f t="shared" si="4"/>
        <v>од.</v>
      </c>
      <c r="F85" s="37" t="str">
        <f t="shared" si="5"/>
        <v>заявка балансоутримувача</v>
      </c>
      <c r="G85" s="47"/>
      <c r="H85" s="48"/>
      <c r="I85" s="47">
        <f>M40</f>
        <v>71</v>
      </c>
      <c r="J85" s="48"/>
      <c r="K85" s="47"/>
      <c r="L85" s="48"/>
      <c r="M85" s="47">
        <f>I85</f>
        <v>71</v>
      </c>
      <c r="N85" s="49"/>
      <c r="O85" s="48"/>
      <c r="P85" s="4"/>
    </row>
    <row r="86" spans="1:16" ht="22.5" customHeight="1" hidden="1" outlineLevel="1">
      <c r="A86" s="4"/>
      <c r="B86" s="35">
        <v>6</v>
      </c>
      <c r="C86" s="52" t="str">
        <f t="shared" si="0"/>
        <v>кількість знімних кузовів для портального сміттєвоза, які планується придбати</v>
      </c>
      <c r="D86" s="53"/>
      <c r="E86" s="36" t="str">
        <f t="shared" si="4"/>
        <v>од.</v>
      </c>
      <c r="F86" s="37" t="str">
        <f t="shared" si="5"/>
        <v>заявка балансоутримувача</v>
      </c>
      <c r="G86" s="47"/>
      <c r="H86" s="48"/>
      <c r="I86" s="47">
        <f>M41</f>
        <v>6</v>
      </c>
      <c r="J86" s="48"/>
      <c r="K86" s="47"/>
      <c r="L86" s="48"/>
      <c r="M86" s="47">
        <f>I86</f>
        <v>6</v>
      </c>
      <c r="N86" s="49"/>
      <c r="O86" s="48"/>
      <c r="P86" s="4"/>
    </row>
    <row r="87" spans="1:16" ht="9.75" customHeight="1" hidden="1" outlineLevel="1">
      <c r="A87" s="4"/>
      <c r="B87" s="35">
        <f>B42</f>
      </c>
      <c r="C87" s="44" t="str">
        <f t="shared" si="0"/>
        <v>ефективності</v>
      </c>
      <c r="D87" s="44"/>
      <c r="E87" s="36">
        <f t="shared" si="4"/>
      </c>
      <c r="F87" s="37">
        <f t="shared" si="5"/>
      </c>
      <c r="G87" s="47"/>
      <c r="H87" s="48"/>
      <c r="I87" s="47"/>
      <c r="J87" s="48"/>
      <c r="K87" s="47"/>
      <c r="L87" s="48"/>
      <c r="M87" s="54"/>
      <c r="N87" s="54"/>
      <c r="O87" s="54"/>
      <c r="P87" s="4"/>
    </row>
    <row r="88" spans="1:16" ht="18.75" customHeight="1" hidden="1" outlineLevel="1">
      <c r="A88" s="4"/>
      <c r="B88" s="35">
        <f>B43</f>
        <v>1</v>
      </c>
      <c r="C88" s="44" t="str">
        <f t="shared" si="0"/>
        <v>середньорічні витрати на відлов 1 безпритульної тварини</v>
      </c>
      <c r="D88" s="44"/>
      <c r="E88" s="36" t="str">
        <f t="shared" si="4"/>
        <v>грн.</v>
      </c>
      <c r="F88" s="37" t="str">
        <f t="shared" si="5"/>
        <v>розрахунково</v>
      </c>
      <c r="G88" s="47">
        <f>G73/G81</f>
        <v>1972.269</v>
      </c>
      <c r="H88" s="48"/>
      <c r="I88" s="69"/>
      <c r="J88" s="70"/>
      <c r="K88" s="47">
        <f>K73/K81</f>
        <v>2072.854719</v>
      </c>
      <c r="L88" s="48"/>
      <c r="M88" s="54"/>
      <c r="N88" s="54"/>
      <c r="O88" s="54"/>
      <c r="P88" s="4"/>
    </row>
    <row r="89" spans="1:16" ht="18.75" customHeight="1" hidden="1" outlineLevel="1">
      <c r="A89" s="4"/>
      <c r="B89" s="35">
        <f>B44</f>
        <v>2</v>
      </c>
      <c r="C89" s="44" t="str">
        <f t="shared" si="0"/>
        <v> середньорічні витрати на 1 послугу з профілактичного щеплення безпритульних/бродячих тварин</v>
      </c>
      <c r="D89" s="44"/>
      <c r="E89" s="36" t="str">
        <f t="shared" si="4"/>
        <v>грн.</v>
      </c>
      <c r="F89" s="37" t="str">
        <f t="shared" si="5"/>
        <v>розрахунково</v>
      </c>
      <c r="G89" s="47">
        <f>G74/G82</f>
        <v>1579.5</v>
      </c>
      <c r="H89" s="48"/>
      <c r="I89" s="69"/>
      <c r="J89" s="70"/>
      <c r="K89" s="47">
        <f>K74/K82</f>
        <v>1660.0544999999997</v>
      </c>
      <c r="L89" s="48"/>
      <c r="M89" s="54"/>
      <c r="N89" s="54"/>
      <c r="O89" s="54"/>
      <c r="P89" s="4"/>
    </row>
    <row r="90" spans="1:16" ht="18.75" customHeight="1" hidden="1" outlineLevel="1">
      <c r="A90" s="4"/>
      <c r="B90" s="35">
        <v>3</v>
      </c>
      <c r="C90" s="52" t="str">
        <f t="shared" si="0"/>
        <v>середньорічні витрати на вивезення 1м3 з несанкціонованих звалищ</v>
      </c>
      <c r="D90" s="53"/>
      <c r="E90" s="36" t="str">
        <f t="shared" si="4"/>
        <v>грн.</v>
      </c>
      <c r="F90" s="37" t="str">
        <f t="shared" si="5"/>
        <v>розрахунково</v>
      </c>
      <c r="G90" s="127">
        <f>G75/G83</f>
        <v>139.51196911340142</v>
      </c>
      <c r="H90" s="128"/>
      <c r="I90" s="69"/>
      <c r="J90" s="70"/>
      <c r="K90" s="127">
        <f>K75/K83</f>
        <v>146.6270795381849</v>
      </c>
      <c r="L90" s="128"/>
      <c r="M90" s="54"/>
      <c r="N90" s="54"/>
      <c r="O90" s="54"/>
      <c r="P90" s="4"/>
    </row>
    <row r="91" spans="1:16" ht="18.75" customHeight="1" hidden="1" outlineLevel="1">
      <c r="A91" s="4"/>
      <c r="B91" s="35">
        <v>4</v>
      </c>
      <c r="C91" s="52" t="str">
        <f t="shared" si="0"/>
        <v>середня вартість утримання тротуарів за 1 кв.м.</v>
      </c>
      <c r="D91" s="53"/>
      <c r="E91" s="36" t="str">
        <f t="shared" si="4"/>
        <v>грн.</v>
      </c>
      <c r="F91" s="37" t="str">
        <f t="shared" si="5"/>
        <v>розрахунково</v>
      </c>
      <c r="G91" s="127">
        <f>G76/G84/1000</f>
        <v>9.829638273045507</v>
      </c>
      <c r="H91" s="128"/>
      <c r="I91" s="47"/>
      <c r="J91" s="48"/>
      <c r="K91" s="127">
        <f>K76/K84/1000</f>
        <v>10.330949824970826</v>
      </c>
      <c r="L91" s="128"/>
      <c r="M91" s="69"/>
      <c r="N91" s="129"/>
      <c r="O91" s="70"/>
      <c r="P91" s="4"/>
    </row>
    <row r="92" spans="1:16" ht="18.75" customHeight="1" hidden="1" outlineLevel="1">
      <c r="A92" s="4"/>
      <c r="B92" s="35">
        <v>5</v>
      </c>
      <c r="C92" s="52" t="str">
        <f t="shared" si="0"/>
        <v>середньорічні витрати на придбання 1 контейнеру для ТПВ</v>
      </c>
      <c r="D92" s="53"/>
      <c r="E92" s="36" t="str">
        <f t="shared" si="4"/>
        <v>грн.</v>
      </c>
      <c r="F92" s="37" t="str">
        <f t="shared" si="5"/>
        <v>розрахунково</v>
      </c>
      <c r="G92" s="47"/>
      <c r="H92" s="48"/>
      <c r="I92" s="47">
        <f>I78/I85</f>
        <v>2950.506</v>
      </c>
      <c r="J92" s="48"/>
      <c r="K92" s="47"/>
      <c r="L92" s="48"/>
      <c r="M92" s="47">
        <f>M78/M85</f>
        <v>3100.9818059999993</v>
      </c>
      <c r="N92" s="49"/>
      <c r="O92" s="48"/>
      <c r="P92" s="4"/>
    </row>
    <row r="93" spans="1:16" ht="18.75" customHeight="1" hidden="1" outlineLevel="1">
      <c r="A93" s="4"/>
      <c r="B93" s="35">
        <v>6</v>
      </c>
      <c r="C93" s="52" t="str">
        <f t="shared" si="0"/>
        <v>середньорічні витрати на придбання 1 знімного кузова для портального сміттєвоза</v>
      </c>
      <c r="D93" s="53"/>
      <c r="E93" s="36" t="str">
        <f t="shared" si="4"/>
        <v>грн.</v>
      </c>
      <c r="F93" s="37" t="str">
        <f t="shared" si="5"/>
        <v>розрахунково</v>
      </c>
      <c r="G93" s="47"/>
      <c r="H93" s="48"/>
      <c r="I93" s="47">
        <f>I79/I86</f>
        <v>0</v>
      </c>
      <c r="J93" s="48"/>
      <c r="K93" s="47"/>
      <c r="L93" s="48"/>
      <c r="M93" s="47">
        <f>M79/M86</f>
        <v>0</v>
      </c>
      <c r="N93" s="49"/>
      <c r="O93" s="48"/>
      <c r="P93" s="4"/>
    </row>
    <row r="94" spans="1:16" ht="9.75" customHeight="1" hidden="1" outlineLevel="1">
      <c r="A94" s="4"/>
      <c r="B94" s="35">
        <f>B49</f>
      </c>
      <c r="C94" s="44" t="str">
        <f t="shared" si="0"/>
        <v>якості</v>
      </c>
      <c r="D94" s="44"/>
      <c r="E94" s="36">
        <f t="shared" si="4"/>
      </c>
      <c r="F94" s="37">
        <f t="shared" si="5"/>
      </c>
      <c r="G94" s="47"/>
      <c r="H94" s="48"/>
      <c r="I94" s="47"/>
      <c r="J94" s="48"/>
      <c r="K94" s="47"/>
      <c r="L94" s="48"/>
      <c r="M94" s="54"/>
      <c r="N94" s="54"/>
      <c r="O94" s="54"/>
      <c r="P94" s="4"/>
    </row>
    <row r="95" spans="1:16" ht="21.75" customHeight="1" hidden="1" outlineLevel="1">
      <c r="A95" s="4"/>
      <c r="B95" s="35">
        <v>1</v>
      </c>
      <c r="C95" s="44" t="str">
        <f t="shared" si="0"/>
        <v>питома вага кількості відловлених тварин до запланованої кількості</v>
      </c>
      <c r="D95" s="44"/>
      <c r="E95" s="36" t="str">
        <f>G53</f>
        <v>від.</v>
      </c>
      <c r="F95" s="37" t="str">
        <f>H53</f>
        <v>розрахунок</v>
      </c>
      <c r="G95" s="47">
        <f>K50</f>
        <v>100</v>
      </c>
      <c r="H95" s="48"/>
      <c r="I95" s="47"/>
      <c r="J95" s="48"/>
      <c r="K95" s="47">
        <f>G95</f>
        <v>100</v>
      </c>
      <c r="L95" s="48"/>
      <c r="M95" s="54"/>
      <c r="N95" s="54"/>
      <c r="O95" s="54"/>
      <c r="P95" s="4"/>
    </row>
    <row r="96" spans="1:16" ht="33.75" customHeight="1" hidden="1" outlineLevel="1">
      <c r="A96" s="4"/>
      <c r="B96" s="35">
        <v>2</v>
      </c>
      <c r="C96" s="44" t="str">
        <f t="shared" si="0"/>
        <v>питома вага кількості послуг з профілактичного щеплення безпритульних/бродячих тварин до запланованої кількості послуг</v>
      </c>
      <c r="D96" s="44"/>
      <c r="E96" s="36" t="str">
        <f>G54</f>
        <v>від.</v>
      </c>
      <c r="F96" s="37" t="str">
        <f>H54</f>
        <v>розрахунок</v>
      </c>
      <c r="G96" s="47">
        <f>K51</f>
        <v>100</v>
      </c>
      <c r="H96" s="48"/>
      <c r="I96" s="47"/>
      <c r="J96" s="48"/>
      <c r="K96" s="47">
        <f>G96</f>
        <v>100</v>
      </c>
      <c r="L96" s="48"/>
      <c r="M96" s="54"/>
      <c r="N96" s="54"/>
      <c r="O96" s="54"/>
      <c r="P96" s="4"/>
    </row>
    <row r="97" spans="1:16" ht="21.75" customHeight="1" hidden="1" outlineLevel="1">
      <c r="A97" s="4"/>
      <c r="B97" s="38">
        <v>3</v>
      </c>
      <c r="C97" s="44" t="str">
        <f t="shared" si="0"/>
        <v>питома вага обсягу вивезених відходів до запланованого обсягу</v>
      </c>
      <c r="D97" s="44"/>
      <c r="E97" s="39" t="str">
        <f aca="true" t="shared" si="6" ref="E97:F99">G52</f>
        <v>від.</v>
      </c>
      <c r="F97" s="40" t="str">
        <f t="shared" si="6"/>
        <v>розрахунково</v>
      </c>
      <c r="G97" s="47">
        <f>K52</f>
        <v>100</v>
      </c>
      <c r="H97" s="48"/>
      <c r="I97" s="47"/>
      <c r="J97" s="48"/>
      <c r="K97" s="47">
        <f>G97</f>
        <v>100</v>
      </c>
      <c r="L97" s="48"/>
      <c r="M97" s="47"/>
      <c r="N97" s="49"/>
      <c r="O97" s="48"/>
      <c r="P97" s="4"/>
    </row>
    <row r="98" spans="1:16" ht="21.75" customHeight="1" hidden="1" outlineLevel="1">
      <c r="A98" s="4"/>
      <c r="B98" s="41">
        <v>4</v>
      </c>
      <c r="C98" s="44" t="str">
        <f t="shared" si="0"/>
        <v>питома вага площі тротуарів, які утримувались (прибирались), до запланованої площі</v>
      </c>
      <c r="D98" s="44"/>
      <c r="E98" s="39" t="str">
        <f t="shared" si="6"/>
        <v>від.</v>
      </c>
      <c r="F98" s="42" t="str">
        <f t="shared" si="6"/>
        <v>розрахунок</v>
      </c>
      <c r="G98" s="47">
        <f>K53</f>
        <v>100</v>
      </c>
      <c r="H98" s="48"/>
      <c r="I98" s="47"/>
      <c r="J98" s="48"/>
      <c r="K98" s="47">
        <f>G98</f>
        <v>100</v>
      </c>
      <c r="L98" s="48"/>
      <c r="M98" s="47"/>
      <c r="N98" s="49"/>
      <c r="O98" s="48"/>
      <c r="P98" s="4"/>
    </row>
    <row r="99" spans="1:16" ht="21.75" customHeight="1" hidden="1" outlineLevel="1">
      <c r="A99" s="4"/>
      <c r="B99" s="41">
        <v>5</v>
      </c>
      <c r="C99" s="44" t="str">
        <f t="shared" si="0"/>
        <v>питома вага придбаних конетйнерів для ТПВ, до запланованої кількості</v>
      </c>
      <c r="D99" s="44"/>
      <c r="E99" s="39" t="str">
        <f t="shared" si="6"/>
        <v>від.</v>
      </c>
      <c r="F99" s="42" t="str">
        <f t="shared" si="6"/>
        <v>розрахунок</v>
      </c>
      <c r="G99" s="49"/>
      <c r="H99" s="49"/>
      <c r="I99" s="47">
        <f>M54</f>
        <v>100</v>
      </c>
      <c r="J99" s="48"/>
      <c r="K99" s="49"/>
      <c r="L99" s="49"/>
      <c r="M99" s="47">
        <f>I99</f>
        <v>100</v>
      </c>
      <c r="N99" s="49"/>
      <c r="O99" s="48"/>
      <c r="P99" s="4"/>
    </row>
    <row r="100" spans="1:16" ht="29.25" customHeight="1" hidden="1" outlineLevel="1">
      <c r="A100" s="4"/>
      <c r="B100" s="41">
        <v>6</v>
      </c>
      <c r="C100" s="44" t="str">
        <f t="shared" si="0"/>
        <v>питома вага придбаних знімних кузовів для портального сміттєвоза, до запланованої кількості</v>
      </c>
      <c r="D100" s="44"/>
      <c r="E100" s="39" t="str">
        <f>G55</f>
        <v>від.</v>
      </c>
      <c r="F100" s="42" t="str">
        <f>H55</f>
        <v>розрахунок</v>
      </c>
      <c r="G100" s="49"/>
      <c r="H100" s="49"/>
      <c r="I100" s="47">
        <f>M55</f>
        <v>100</v>
      </c>
      <c r="J100" s="48"/>
      <c r="K100" s="49"/>
      <c r="L100" s="49"/>
      <c r="M100" s="47">
        <f>I100</f>
        <v>100</v>
      </c>
      <c r="N100" s="49"/>
      <c r="O100" s="48"/>
      <c r="P100" s="4"/>
    </row>
    <row r="101" spans="1:16" ht="9" customHeight="1" collapsed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26.25" customHeight="1">
      <c r="A102" s="4"/>
      <c r="B102" s="80" t="s">
        <v>70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4"/>
      <c r="P102" s="4"/>
    </row>
    <row r="103" spans="1:16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109" t="s">
        <v>14</v>
      </c>
      <c r="C104" s="111"/>
      <c r="D104" s="116"/>
      <c r="E104" s="117"/>
      <c r="F104" s="43">
        <f>F65</f>
        <v>5009058</v>
      </c>
      <c r="G104" s="43">
        <f>G65</f>
        <v>209485.92599999998</v>
      </c>
      <c r="H104" s="85">
        <f>H65</f>
        <v>5264520</v>
      </c>
      <c r="I104" s="85"/>
      <c r="J104" s="43">
        <f>J65</f>
        <v>220169.70822599996</v>
      </c>
      <c r="K104" s="28" t="s">
        <v>13</v>
      </c>
      <c r="L104" s="28"/>
      <c r="M104" s="28"/>
      <c r="N104" s="28"/>
      <c r="O104" s="28"/>
      <c r="P104" s="4"/>
    </row>
    <row r="105" spans="1:16" ht="6.75" customHeight="1">
      <c r="A105" s="4"/>
      <c r="B105" s="7"/>
      <c r="C105" s="7"/>
      <c r="D105" s="8"/>
      <c r="E105" s="9"/>
      <c r="F105" s="2"/>
      <c r="G105" s="2"/>
      <c r="H105" s="2"/>
      <c r="I105" s="2"/>
      <c r="J105" s="2"/>
      <c r="K105" s="7"/>
      <c r="L105" s="7"/>
      <c r="M105" s="7"/>
      <c r="N105" s="7"/>
      <c r="O105" s="7"/>
      <c r="P105" s="4"/>
    </row>
    <row r="106" spans="1:16" ht="7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5.75" customHeight="1" hidden="1">
      <c r="A107" s="4"/>
      <c r="B107" s="4"/>
      <c r="C107" s="80" t="s">
        <v>24</v>
      </c>
      <c r="D107" s="80"/>
      <c r="E107" s="80"/>
      <c r="F107" s="80"/>
      <c r="G107" s="80"/>
      <c r="H107" s="4"/>
      <c r="I107" s="4"/>
      <c r="J107" s="82" t="s">
        <v>25</v>
      </c>
      <c r="K107" s="82"/>
      <c r="L107" s="82"/>
      <c r="M107" s="82"/>
      <c r="N107" s="4"/>
      <c r="O107" s="4"/>
      <c r="P107" s="4"/>
    </row>
    <row r="108" spans="1:16" ht="6.75" customHeight="1" hidden="1">
      <c r="A108" s="4"/>
      <c r="B108" s="4"/>
      <c r="C108" s="4"/>
      <c r="D108" s="4"/>
      <c r="E108" s="4"/>
      <c r="F108" s="4"/>
      <c r="G108" s="4"/>
      <c r="H108" s="81" t="s">
        <v>26</v>
      </c>
      <c r="I108" s="81"/>
      <c r="J108" s="81" t="s">
        <v>27</v>
      </c>
      <c r="K108" s="81"/>
      <c r="L108" s="81"/>
      <c r="M108" s="81"/>
      <c r="N108" s="4"/>
      <c r="O108" s="4"/>
      <c r="P108" s="4"/>
    </row>
    <row r="109" spans="1:16" ht="28.5" customHeight="1">
      <c r="A109" s="4"/>
      <c r="B109" s="4"/>
      <c r="C109" s="83" t="s">
        <v>111</v>
      </c>
      <c r="D109" s="83"/>
      <c r="E109" s="83"/>
      <c r="F109" s="83"/>
      <c r="G109" s="83"/>
      <c r="H109" s="4"/>
      <c r="I109" s="4"/>
      <c r="J109" s="84" t="s">
        <v>28</v>
      </c>
      <c r="K109" s="84"/>
      <c r="L109" s="84"/>
      <c r="M109" s="84"/>
      <c r="N109" s="4"/>
      <c r="O109" s="4"/>
      <c r="P109" s="4"/>
    </row>
    <row r="110" spans="1:16" ht="6.75" customHeight="1">
      <c r="A110" s="4"/>
      <c r="B110" s="4"/>
      <c r="C110" s="4"/>
      <c r="D110" s="4"/>
      <c r="E110" s="4"/>
      <c r="F110" s="4"/>
      <c r="G110" s="4"/>
      <c r="H110" s="81" t="s">
        <v>26</v>
      </c>
      <c r="I110" s="81"/>
      <c r="J110" s="81" t="s">
        <v>27</v>
      </c>
      <c r="K110" s="81"/>
      <c r="L110" s="81"/>
      <c r="M110" s="81"/>
      <c r="N110" s="4"/>
      <c r="O110" s="4"/>
      <c r="P110" s="4"/>
    </row>
    <row r="111" spans="1:16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3:13" ht="15">
      <c r="C112" s="83" t="s">
        <v>97</v>
      </c>
      <c r="D112" s="83"/>
      <c r="E112" s="83"/>
      <c r="F112" s="83"/>
      <c r="G112" s="83"/>
      <c r="H112" s="4"/>
      <c r="I112" s="4"/>
      <c r="J112" s="84" t="s">
        <v>98</v>
      </c>
      <c r="K112" s="84"/>
      <c r="L112" s="84"/>
      <c r="M112" s="84"/>
    </row>
    <row r="113" spans="3:13" ht="12.75">
      <c r="C113" s="4"/>
      <c r="D113" s="4"/>
      <c r="E113" s="4"/>
      <c r="F113" s="4"/>
      <c r="G113" s="4"/>
      <c r="H113" s="81" t="s">
        <v>26</v>
      </c>
      <c r="I113" s="81"/>
      <c r="J113" s="81" t="s">
        <v>27</v>
      </c>
      <c r="K113" s="81"/>
      <c r="L113" s="81"/>
      <c r="M113" s="81"/>
    </row>
  </sheetData>
  <sheetProtection/>
  <mergeCells count="406">
    <mergeCell ref="M96:O96"/>
    <mergeCell ref="M93:O93"/>
    <mergeCell ref="C100:D100"/>
    <mergeCell ref="G100:H100"/>
    <mergeCell ref="I100:J100"/>
    <mergeCell ref="K100:L100"/>
    <mergeCell ref="M100:O100"/>
    <mergeCell ref="C96:D96"/>
    <mergeCell ref="G96:H96"/>
    <mergeCell ref="I96:J96"/>
    <mergeCell ref="K96:L96"/>
    <mergeCell ref="C93:D93"/>
    <mergeCell ref="G93:H93"/>
    <mergeCell ref="I93:J93"/>
    <mergeCell ref="K93:L93"/>
    <mergeCell ref="C94:D94"/>
    <mergeCell ref="K94:L94"/>
    <mergeCell ref="G94:H94"/>
    <mergeCell ref="I95:J95"/>
    <mergeCell ref="K95:L95"/>
    <mergeCell ref="M89:O89"/>
    <mergeCell ref="C86:D86"/>
    <mergeCell ref="G86:H86"/>
    <mergeCell ref="I86:J86"/>
    <mergeCell ref="K86:L86"/>
    <mergeCell ref="G82:H82"/>
    <mergeCell ref="I82:J82"/>
    <mergeCell ref="K82:L82"/>
    <mergeCell ref="M82:O82"/>
    <mergeCell ref="K74:L74"/>
    <mergeCell ref="C73:D73"/>
    <mergeCell ref="G73:H73"/>
    <mergeCell ref="I73:J73"/>
    <mergeCell ref="K73:L73"/>
    <mergeCell ref="M37:O37"/>
    <mergeCell ref="B44:C44"/>
    <mergeCell ref="D44:F44"/>
    <mergeCell ref="H44:J44"/>
    <mergeCell ref="K44:L44"/>
    <mergeCell ref="M44:O44"/>
    <mergeCell ref="H38:J38"/>
    <mergeCell ref="K38:L38"/>
    <mergeCell ref="M38:O38"/>
    <mergeCell ref="B43:C43"/>
    <mergeCell ref="B46:C46"/>
    <mergeCell ref="D46:F46"/>
    <mergeCell ref="H46:J46"/>
    <mergeCell ref="M55:O55"/>
    <mergeCell ref="B51:C51"/>
    <mergeCell ref="D51:F51"/>
    <mergeCell ref="H51:J51"/>
    <mergeCell ref="K51:L51"/>
    <mergeCell ref="B55:C55"/>
    <mergeCell ref="D55:F55"/>
    <mergeCell ref="B48:C48"/>
    <mergeCell ref="D48:F48"/>
    <mergeCell ref="H48:J48"/>
    <mergeCell ref="K48:L48"/>
    <mergeCell ref="K34:L34"/>
    <mergeCell ref="M34:O34"/>
    <mergeCell ref="B41:C41"/>
    <mergeCell ref="D41:F41"/>
    <mergeCell ref="H41:J41"/>
    <mergeCell ref="K41:L41"/>
    <mergeCell ref="M41:O41"/>
    <mergeCell ref="B37:C37"/>
    <mergeCell ref="D37:F37"/>
    <mergeCell ref="H37:J37"/>
    <mergeCell ref="B28:C28"/>
    <mergeCell ref="D28:F28"/>
    <mergeCell ref="H28:J28"/>
    <mergeCell ref="K28:L28"/>
    <mergeCell ref="C112:G112"/>
    <mergeCell ref="J112:M112"/>
    <mergeCell ref="H113:I113"/>
    <mergeCell ref="J113:M113"/>
    <mergeCell ref="K11:L11"/>
    <mergeCell ref="B12:C12"/>
    <mergeCell ref="F12:M12"/>
    <mergeCell ref="B13:C13"/>
    <mergeCell ref="F13:M13"/>
    <mergeCell ref="L1:O6"/>
    <mergeCell ref="B8:J8"/>
    <mergeCell ref="K8:L8"/>
    <mergeCell ref="K9:L9"/>
    <mergeCell ref="B7:N7"/>
    <mergeCell ref="B9:J9"/>
    <mergeCell ref="M99:O99"/>
    <mergeCell ref="C99:D99"/>
    <mergeCell ref="G99:H99"/>
    <mergeCell ref="I99:J99"/>
    <mergeCell ref="K99:L99"/>
    <mergeCell ref="M92:O92"/>
    <mergeCell ref="C85:D85"/>
    <mergeCell ref="G85:H85"/>
    <mergeCell ref="I85:J85"/>
    <mergeCell ref="K85:L85"/>
    <mergeCell ref="M86:O86"/>
    <mergeCell ref="C89:D89"/>
    <mergeCell ref="G89:H89"/>
    <mergeCell ref="I89:J89"/>
    <mergeCell ref="K89:L89"/>
    <mergeCell ref="C92:D92"/>
    <mergeCell ref="G92:H92"/>
    <mergeCell ref="I92:J92"/>
    <mergeCell ref="K92:L92"/>
    <mergeCell ref="B53:C53"/>
    <mergeCell ref="B50:C50"/>
    <mergeCell ref="B52:C52"/>
    <mergeCell ref="M85:O85"/>
    <mergeCell ref="H55:J55"/>
    <mergeCell ref="K55:L55"/>
    <mergeCell ref="B54:C54"/>
    <mergeCell ref="C74:D74"/>
    <mergeCell ref="G74:H74"/>
    <mergeCell ref="I74:J74"/>
    <mergeCell ref="B47:C47"/>
    <mergeCell ref="D47:F47"/>
    <mergeCell ref="H47:J47"/>
    <mergeCell ref="K47:L47"/>
    <mergeCell ref="D36:F36"/>
    <mergeCell ref="D54:F54"/>
    <mergeCell ref="H54:J54"/>
    <mergeCell ref="K54:L54"/>
    <mergeCell ref="K37:L37"/>
    <mergeCell ref="H40:J40"/>
    <mergeCell ref="K40:L40"/>
    <mergeCell ref="I83:J83"/>
    <mergeCell ref="M40:O40"/>
    <mergeCell ref="B33:C33"/>
    <mergeCell ref="D33:F33"/>
    <mergeCell ref="H33:J33"/>
    <mergeCell ref="K33:L33"/>
    <mergeCell ref="B34:C34"/>
    <mergeCell ref="D34:F34"/>
    <mergeCell ref="H34:J34"/>
    <mergeCell ref="B36:C36"/>
    <mergeCell ref="M87:O87"/>
    <mergeCell ref="I91:J91"/>
    <mergeCell ref="B26:C26"/>
    <mergeCell ref="D26:F26"/>
    <mergeCell ref="H26:J26"/>
    <mergeCell ref="C71:D71"/>
    <mergeCell ref="G71:H71"/>
    <mergeCell ref="I71:J71"/>
    <mergeCell ref="C83:D83"/>
    <mergeCell ref="G83:H83"/>
    <mergeCell ref="M90:O90"/>
    <mergeCell ref="M91:O91"/>
    <mergeCell ref="K90:L90"/>
    <mergeCell ref="K91:L91"/>
    <mergeCell ref="C90:D90"/>
    <mergeCell ref="C91:D91"/>
    <mergeCell ref="G90:H90"/>
    <mergeCell ref="G91:H91"/>
    <mergeCell ref="C68:D68"/>
    <mergeCell ref="G68:H68"/>
    <mergeCell ref="D62:E63"/>
    <mergeCell ref="B62:C63"/>
    <mergeCell ref="D45:F45"/>
    <mergeCell ref="H45:J45"/>
    <mergeCell ref="K45:L45"/>
    <mergeCell ref="M71:O71"/>
    <mergeCell ref="K65:O65"/>
    <mergeCell ref="K59:O59"/>
    <mergeCell ref="M46:O46"/>
    <mergeCell ref="K49:L49"/>
    <mergeCell ref="M49:O49"/>
    <mergeCell ref="K46:L46"/>
    <mergeCell ref="B38:C38"/>
    <mergeCell ref="B42:C42"/>
    <mergeCell ref="D38:F38"/>
    <mergeCell ref="B40:C40"/>
    <mergeCell ref="D40:F40"/>
    <mergeCell ref="B39:C39"/>
    <mergeCell ref="D39:F39"/>
    <mergeCell ref="M68:O68"/>
    <mergeCell ref="M47:O47"/>
    <mergeCell ref="M54:O54"/>
    <mergeCell ref="M48:O48"/>
    <mergeCell ref="M67:O67"/>
    <mergeCell ref="M50:O50"/>
    <mergeCell ref="M52:O52"/>
    <mergeCell ref="M51:O51"/>
    <mergeCell ref="B66:O66"/>
    <mergeCell ref="C67:D67"/>
    <mergeCell ref="B104:C104"/>
    <mergeCell ref="D104:E104"/>
    <mergeCell ref="B61:N61"/>
    <mergeCell ref="K104:O104"/>
    <mergeCell ref="I94:J94"/>
    <mergeCell ref="H104:I104"/>
    <mergeCell ref="I72:J72"/>
    <mergeCell ref="B65:C65"/>
    <mergeCell ref="M72:O72"/>
    <mergeCell ref="G70:H70"/>
    <mergeCell ref="D65:E65"/>
    <mergeCell ref="M22:O22"/>
    <mergeCell ref="B18:C18"/>
    <mergeCell ref="D18:E18"/>
    <mergeCell ref="H18:I18"/>
    <mergeCell ref="K18:O18"/>
    <mergeCell ref="M45:O45"/>
    <mergeCell ref="K26:L26"/>
    <mergeCell ref="M26:O26"/>
    <mergeCell ref="B45:C45"/>
    <mergeCell ref="B10:J10"/>
    <mergeCell ref="K10:L10"/>
    <mergeCell ref="D16:E17"/>
    <mergeCell ref="F16:F17"/>
    <mergeCell ref="G16:G17"/>
    <mergeCell ref="H16:J16"/>
    <mergeCell ref="B14:N14"/>
    <mergeCell ref="B15:N15"/>
    <mergeCell ref="B11:J11"/>
    <mergeCell ref="H17:I17"/>
    <mergeCell ref="K42:L42"/>
    <mergeCell ref="M42:O42"/>
    <mergeCell ref="M43:O43"/>
    <mergeCell ref="B16:C17"/>
    <mergeCell ref="B20:C20"/>
    <mergeCell ref="D20:E20"/>
    <mergeCell ref="H20:I20"/>
    <mergeCell ref="K16:O17"/>
    <mergeCell ref="B21:O21"/>
    <mergeCell ref="B22:C22"/>
    <mergeCell ref="B23:C23"/>
    <mergeCell ref="D23:F23"/>
    <mergeCell ref="H23:J23"/>
    <mergeCell ref="B24:C24"/>
    <mergeCell ref="D24:O24"/>
    <mergeCell ref="M33:O33"/>
    <mergeCell ref="B25:C25"/>
    <mergeCell ref="D25:F25"/>
    <mergeCell ref="H25:J25"/>
    <mergeCell ref="M28:O28"/>
    <mergeCell ref="B29:C29"/>
    <mergeCell ref="D29:F29"/>
    <mergeCell ref="H29:J29"/>
    <mergeCell ref="K29:L29"/>
    <mergeCell ref="M29:O29"/>
    <mergeCell ref="H42:J42"/>
    <mergeCell ref="M35:O35"/>
    <mergeCell ref="D22:F22"/>
    <mergeCell ref="H22:J22"/>
    <mergeCell ref="K22:L22"/>
    <mergeCell ref="M23:O23"/>
    <mergeCell ref="K25:L25"/>
    <mergeCell ref="M25:O25"/>
    <mergeCell ref="K23:L23"/>
    <mergeCell ref="D35:F35"/>
    <mergeCell ref="K64:O64"/>
    <mergeCell ref="B57:N57"/>
    <mergeCell ref="D53:F53"/>
    <mergeCell ref="H53:J53"/>
    <mergeCell ref="K53:L53"/>
    <mergeCell ref="M53:O53"/>
    <mergeCell ref="F62:G62"/>
    <mergeCell ref="B59:C59"/>
    <mergeCell ref="D59:E59"/>
    <mergeCell ref="H59:I59"/>
    <mergeCell ref="M70:O70"/>
    <mergeCell ref="I80:J80"/>
    <mergeCell ref="M75:O75"/>
    <mergeCell ref="M76:O76"/>
    <mergeCell ref="M77:O77"/>
    <mergeCell ref="M79:O79"/>
    <mergeCell ref="M78:O78"/>
    <mergeCell ref="M73:O73"/>
    <mergeCell ref="M74:O74"/>
    <mergeCell ref="I79:J79"/>
    <mergeCell ref="G67:H67"/>
    <mergeCell ref="I67:J67"/>
    <mergeCell ref="K67:L67"/>
    <mergeCell ref="K72:L72"/>
    <mergeCell ref="K71:L71"/>
    <mergeCell ref="I70:J70"/>
    <mergeCell ref="K68:L68"/>
    <mergeCell ref="K70:L70"/>
    <mergeCell ref="I68:J68"/>
    <mergeCell ref="G78:H78"/>
    <mergeCell ref="I78:J78"/>
    <mergeCell ref="K78:L78"/>
    <mergeCell ref="G87:H87"/>
    <mergeCell ref="I87:J87"/>
    <mergeCell ref="K87:L87"/>
    <mergeCell ref="K84:L84"/>
    <mergeCell ref="G80:H80"/>
    <mergeCell ref="K81:L81"/>
    <mergeCell ref="G79:H79"/>
    <mergeCell ref="H65:I65"/>
    <mergeCell ref="B64:C64"/>
    <mergeCell ref="I90:J90"/>
    <mergeCell ref="C72:D72"/>
    <mergeCell ref="G72:H72"/>
    <mergeCell ref="C70:D70"/>
    <mergeCell ref="C75:D75"/>
    <mergeCell ref="C76:D76"/>
    <mergeCell ref="C77:D77"/>
    <mergeCell ref="C84:D84"/>
    <mergeCell ref="M94:O94"/>
    <mergeCell ref="B102:N102"/>
    <mergeCell ref="H110:I110"/>
    <mergeCell ref="J110:M110"/>
    <mergeCell ref="C107:G107"/>
    <mergeCell ref="J107:M107"/>
    <mergeCell ref="H108:I108"/>
    <mergeCell ref="J108:M108"/>
    <mergeCell ref="C109:G109"/>
    <mergeCell ref="J109:M109"/>
    <mergeCell ref="B27:C27"/>
    <mergeCell ref="D27:F27"/>
    <mergeCell ref="K62:O63"/>
    <mergeCell ref="H63:I63"/>
    <mergeCell ref="B49:C49"/>
    <mergeCell ref="D49:F49"/>
    <mergeCell ref="D42:F42"/>
    <mergeCell ref="M36:O36"/>
    <mergeCell ref="H49:J49"/>
    <mergeCell ref="D43:F43"/>
    <mergeCell ref="H43:J43"/>
    <mergeCell ref="D64:E64"/>
    <mergeCell ref="K43:L43"/>
    <mergeCell ref="H64:I64"/>
    <mergeCell ref="D50:F50"/>
    <mergeCell ref="H50:J50"/>
    <mergeCell ref="K50:L50"/>
    <mergeCell ref="D52:F52"/>
    <mergeCell ref="H52:J52"/>
    <mergeCell ref="K52:L52"/>
    <mergeCell ref="M95:O95"/>
    <mergeCell ref="H27:J27"/>
    <mergeCell ref="K27:L27"/>
    <mergeCell ref="M27:O27"/>
    <mergeCell ref="H62:J62"/>
    <mergeCell ref="H36:J36"/>
    <mergeCell ref="M30:O30"/>
    <mergeCell ref="M31:O31"/>
    <mergeCell ref="M32:O32"/>
    <mergeCell ref="H39:J39"/>
    <mergeCell ref="C69:O69"/>
    <mergeCell ref="C88:D88"/>
    <mergeCell ref="G88:H88"/>
    <mergeCell ref="I88:J88"/>
    <mergeCell ref="C81:D81"/>
    <mergeCell ref="G81:H81"/>
    <mergeCell ref="I81:J81"/>
    <mergeCell ref="K88:L88"/>
    <mergeCell ref="K80:L80"/>
    <mergeCell ref="M88:O88"/>
    <mergeCell ref="K19:O20"/>
    <mergeCell ref="B19:C19"/>
    <mergeCell ref="D19:E19"/>
    <mergeCell ref="H19:I19"/>
    <mergeCell ref="B31:C31"/>
    <mergeCell ref="D30:F30"/>
    <mergeCell ref="D31:F31"/>
    <mergeCell ref="K30:L30"/>
    <mergeCell ref="K31:L31"/>
    <mergeCell ref="B30:C30"/>
    <mergeCell ref="H30:J30"/>
    <mergeCell ref="H31:J31"/>
    <mergeCell ref="M39:O39"/>
    <mergeCell ref="B32:C32"/>
    <mergeCell ref="D32:F32"/>
    <mergeCell ref="K32:L32"/>
    <mergeCell ref="K36:L36"/>
    <mergeCell ref="B35:C35"/>
    <mergeCell ref="H35:J35"/>
    <mergeCell ref="K35:L35"/>
    <mergeCell ref="H32:J32"/>
    <mergeCell ref="K39:L39"/>
    <mergeCell ref="M84:O84"/>
    <mergeCell ref="K75:L75"/>
    <mergeCell ref="K76:L76"/>
    <mergeCell ref="M81:O81"/>
    <mergeCell ref="M80:O80"/>
    <mergeCell ref="K83:L83"/>
    <mergeCell ref="K79:L79"/>
    <mergeCell ref="M83:O83"/>
    <mergeCell ref="C98:D98"/>
    <mergeCell ref="G97:H97"/>
    <mergeCell ref="I97:J97"/>
    <mergeCell ref="K77:L77"/>
    <mergeCell ref="G77:H77"/>
    <mergeCell ref="I77:J77"/>
    <mergeCell ref="C79:D79"/>
    <mergeCell ref="C82:D82"/>
    <mergeCell ref="G84:H84"/>
    <mergeCell ref="I84:J84"/>
    <mergeCell ref="M97:O97"/>
    <mergeCell ref="G98:H98"/>
    <mergeCell ref="I98:J98"/>
    <mergeCell ref="K98:L98"/>
    <mergeCell ref="M98:O98"/>
    <mergeCell ref="K97:L97"/>
    <mergeCell ref="C97:D97"/>
    <mergeCell ref="G75:H75"/>
    <mergeCell ref="I76:J76"/>
    <mergeCell ref="I75:J75"/>
    <mergeCell ref="G76:H76"/>
    <mergeCell ref="C95:D95"/>
    <mergeCell ref="G95:H95"/>
    <mergeCell ref="C80:D80"/>
    <mergeCell ref="C78:D78"/>
    <mergeCell ref="C87:D87"/>
  </mergeCells>
  <printOptions/>
  <pageMargins left="0.31496062992125984" right="0.31496062992125984" top="0.31496062992125984" bottom="0.31496062992125984" header="0.5118110236220472" footer="0.5118110236220472"/>
  <pageSetup fitToHeight="10" fitToWidth="1" horizontalDpi="300" verticalDpi="300" orientation="landscape" pageOrder="overThenDown" paperSize="9" r:id="rId1"/>
  <rowBreaks count="1" manualBreakCount="1">
    <brk id="1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2020-09-25T11:34:57Z</cp:lastPrinted>
  <dcterms:created xsi:type="dcterms:W3CDTF">2018-10-08T13:52:21Z</dcterms:created>
  <dcterms:modified xsi:type="dcterms:W3CDTF">2020-09-25T12:08:10Z</dcterms:modified>
  <cp:category/>
  <cp:version/>
  <cp:contentType/>
  <cp:contentStatus/>
</cp:coreProperties>
</file>