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435" tabRatio="599" activeTab="0"/>
  </bookViews>
  <sheets>
    <sheet name="уточненный" sheetId="1" r:id="rId1"/>
  </sheets>
  <definedNames>
    <definedName name="_xlnm.Print_Titles" localSheetId="0">'уточненный'!$8:$16</definedName>
  </definedNames>
  <calcPr fullCalcOnLoad="1"/>
</workbook>
</file>

<file path=xl/sharedStrings.xml><?xml version="1.0" encoding="utf-8"?>
<sst xmlns="http://schemas.openxmlformats.org/spreadsheetml/2006/main" count="135" uniqueCount="115">
  <si>
    <t>з них</t>
  </si>
  <si>
    <t>Органи місцевого самоврядування</t>
  </si>
  <si>
    <t>Загальноосвітні школи</t>
  </si>
  <si>
    <t>Вечірні школи</t>
  </si>
  <si>
    <t>Лікарні</t>
  </si>
  <si>
    <t>Станції швидкої допомоги</t>
  </si>
  <si>
    <t xml:space="preserve">Централізовані бухгалтерії </t>
  </si>
  <si>
    <t>Одноразова допомога при народженні дитини</t>
  </si>
  <si>
    <t xml:space="preserve">Компенсаційні  виплати  на пільговий проїзд автомобільним транспортом окремим категоріям громадян </t>
  </si>
  <si>
    <t>Відділ культури</t>
  </si>
  <si>
    <t>Бібліотеки</t>
  </si>
  <si>
    <t>Охорона й раціональне використання природних ресурсів</t>
  </si>
  <si>
    <t>Інші заходи в сфері електротранспорту</t>
  </si>
  <si>
    <t>Фінансова підтримка громадських організацій інвалідів і ветеранів</t>
  </si>
  <si>
    <t>Періодичні видання</t>
  </si>
  <si>
    <t>Резервний фонд</t>
  </si>
  <si>
    <t xml:space="preserve">Дотація вирівнювання, що передається з  районних і місцевих бюджетів </t>
  </si>
  <si>
    <t>Централізовані бухгалтерії відділів освіти</t>
  </si>
  <si>
    <t>Школи естетичного  виховання дітей</t>
  </si>
  <si>
    <t>Фінансове управління</t>
  </si>
  <si>
    <t>Філармонії, музичні колективи і ансамблі й інші містецькі заклади та заходи</t>
  </si>
  <si>
    <t xml:space="preserve">Дошкільні заклади освіти </t>
  </si>
  <si>
    <t>Методична робота , інші заходи у сфері народної  освіти</t>
  </si>
  <si>
    <t>Тимчасова державна допомога дітям</t>
  </si>
  <si>
    <t>Дитячі будинки (в т ч сімейного типу, прийомні сім'ї)</t>
  </si>
  <si>
    <t>Територіальні центри і відділення соціальної допомоги вдома</t>
  </si>
  <si>
    <t>Інші культурно-освітні заклади та заходи</t>
  </si>
  <si>
    <t>Музеї і виставки</t>
  </si>
  <si>
    <t xml:space="preserve">Філармонії, музичні колективи і ансамблі та інші мистецькі заклади та заходи </t>
  </si>
  <si>
    <t>Благоустрій міст, сіл, селищ</t>
  </si>
  <si>
    <t>Заходи з оздоровлення та відпочинку дітей, крім заходів з оздоровлення дітей, які здійснюються за рахунок коштів на оздоровлення громадян, які постраждали внаслідок Чорнобильської катастрофи.</t>
  </si>
  <si>
    <t>Інші дотації</t>
  </si>
  <si>
    <t>Поліклініки і амбулаторії</t>
  </si>
  <si>
    <t>Телебачення і радіомовлення</t>
  </si>
  <si>
    <t>Охорона і раціональне використання природних ресурсів</t>
  </si>
  <si>
    <t>Соціальні програми і заходи державних органів в справах молоді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</si>
  <si>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особам,які мають особливі трудові заслуги перед Батьківщиною, вдовам (вдівцям) та батькам померлих (загиблих) осіб,які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</si>
  <si>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 особам,які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</si>
  <si>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скрапленного газу</t>
  </si>
  <si>
    <t>Додаток 3</t>
  </si>
  <si>
    <t>Пільги окремим категоріям громадян з послуг зв'язку</t>
  </si>
  <si>
    <t>Підтримка малого і середнього підприємництва</t>
  </si>
  <si>
    <t xml:space="preserve">Допомога дітям-сиротам та дітям позбавленим батьківського піклування, яким виповнюється  18 років  </t>
  </si>
  <si>
    <t xml:space="preserve">Виконком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</si>
  <si>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</si>
  <si>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дітям померлих громадян, смерть яких пов'язана з Чорнобильською катастрофою, на придбання твердого палива"</t>
  </si>
  <si>
    <t>Інші пільги громадян, які постаждали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</si>
  <si>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Притулки для дітей</t>
  </si>
  <si>
    <t>Капитальный ремонт  жилищного фонда местных органов власти</t>
  </si>
  <si>
    <t>до рішення міської ради</t>
  </si>
  <si>
    <t>від "___"_________ №_______</t>
  </si>
  <si>
    <t>Субсидії населенню для відшкодування витрат на придбання твердого та рідкого пічного побутового палива і скрапленого газу</t>
  </si>
  <si>
    <t>Субсидії  населенню  для відшкодування витрат на оплату житлово-комунальних послуг</t>
  </si>
  <si>
    <t xml:space="preserve">              Видатки загального фонду</t>
  </si>
  <si>
    <t xml:space="preserve">             Видатки спеціального фонду</t>
  </si>
  <si>
    <t>Інші видатки по соц.захисту</t>
  </si>
  <si>
    <t>Інші видатки</t>
  </si>
  <si>
    <t>Відділ освіти</t>
  </si>
  <si>
    <t>Позашкільні заклади освіти, заходи із позашкільної работи  з дітьми</t>
  </si>
  <si>
    <t>Управління охорони здоров'я Лисичанської міської ради</t>
  </si>
  <si>
    <t>Загальні і спеціалізовані стоматологічні поліклініки</t>
  </si>
  <si>
    <t>Управління праці і соціального захисту населення Лисичанської міської ради</t>
  </si>
  <si>
    <t>Допомога у зв'язку з вагітністю і пологам</t>
  </si>
  <si>
    <t xml:space="preserve">Допомога по догляду за дитиною віком до 3 років </t>
  </si>
  <si>
    <t>Допомога на дітей, які перебувають під опікою чи піклуванням</t>
  </si>
  <si>
    <t>Допомога на дітей одиноким матерям</t>
  </si>
  <si>
    <t>Інші видатки на социальний захист  населення</t>
  </si>
  <si>
    <t>Пільги, які надаються населенню (крім ветеранів війни й праці, військової служби, органів внутрішніх справ і громадян, які постраждали згодом Чорнобильської катастрофи), на оплату житлово-комунальних послуг і природного газу</t>
  </si>
  <si>
    <t>Управління власності Лисичанської міської ради</t>
  </si>
  <si>
    <t>Палаци і будинки культури, клуби та інші заклади клубного типу</t>
  </si>
  <si>
    <t>Управління по здійсненню політики міської ради в області житлово-комунального господарства</t>
  </si>
  <si>
    <t>Комбінати комунальних підприємств, районні виробничі об'єднання й інші підприємства, установи й організації житлово-комунального господарства</t>
  </si>
  <si>
    <t>Компенсаційні  виплати  на пільговий проїзд електротранспортом окремим категоріям громадян</t>
  </si>
  <si>
    <t xml:space="preserve">Видатки на проведення робіт, зв'язаних з будівництвом, реконструкцією,ремонтом і втримуванням доріг </t>
  </si>
  <si>
    <t>Проведення заходів з нетрадиційних видів спорту і масових заходів з фізичної культури</t>
  </si>
  <si>
    <t>Утримування та навчально-тренувальна робота дитячо-юнацьких спортивних шкіл</t>
  </si>
  <si>
    <t>УСЬОГО ВИДАТКІВ(2)</t>
  </si>
  <si>
    <t xml:space="preserve">Секретар міської ради </t>
  </si>
  <si>
    <t>Центр соціальних служб для сім"ї, дітей та молоді</t>
  </si>
  <si>
    <t>Дотація житлово-комунальному господарству</t>
  </si>
  <si>
    <t>Управління капітального будівництва міської  ради</t>
  </si>
  <si>
    <t>Допомога при усиновленні дитини</t>
  </si>
  <si>
    <t>Код типової відомчої класифікації видатків</t>
  </si>
  <si>
    <t>Назва головного розпорядника коштів</t>
  </si>
  <si>
    <t>Найменування коду тимчасової класифікації видатків та кредитування місцевих бюджетів</t>
  </si>
  <si>
    <t>Код тимчасової класифікації видатків та кредитування місцевих бюджетів</t>
  </si>
  <si>
    <t>Всього</t>
  </si>
  <si>
    <t>оплата праці</t>
  </si>
  <si>
    <t>комунальні послуги та енергоносії</t>
  </si>
  <si>
    <t>Разом</t>
  </si>
  <si>
    <t>Пільги багатодітним сім’ям на придбання твердого палива</t>
  </si>
  <si>
    <t>Пільги багатодітним сім’ям на житлово-комунальні  послуги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</si>
  <si>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</si>
  <si>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</si>
  <si>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</si>
  <si>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t>
  </si>
  <si>
    <t xml:space="preserve">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</si>
  <si>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Кошти, що передаються із загального фонду до бюджету розвитку (спеціального фонду)</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</si>
  <si>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</si>
  <si>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Теплові мережі</t>
  </si>
  <si>
    <t>Водопровідно-каналізаційне господарство</t>
  </si>
  <si>
    <t>Капітальне будівництво</t>
  </si>
  <si>
    <t>С.Г. Баранник</t>
  </si>
  <si>
    <t>РОЗПОДІЛ ВИДАТКІВ МІСЬКОГО БЮДЖЕТУ НА 2011 РІК  ЗА ГОЛОВНИМИ РОЗПОРЯДНИКАМИ КОШТІВ</t>
  </si>
  <si>
    <t>споживання</t>
  </si>
  <si>
    <t>розвитку</t>
  </si>
  <si>
    <t>бюджет розвитку</t>
  </si>
  <si>
    <t>каітальні видатки за рахунок коштів, що передаються із загального фонду до бюджету розвитку (спеціального фонду)</t>
  </si>
  <si>
    <t>Програми і зазходи центрів соціальних служб для сім"ї,  дітей та молоді</t>
  </si>
  <si>
    <t>Інші програми соціального захисту дітей</t>
  </si>
  <si>
    <t>державна соціальна допомога малозабезпеченим сім"ям</t>
  </si>
  <si>
    <t>Державна соціальна допомога інвалідам з дитинства та дітям-інвалідам</t>
  </si>
  <si>
    <t>Інші природоохоронні заходи</t>
  </si>
  <si>
    <t>(тис. грн.)</t>
  </si>
  <si>
    <t>Інша діяльність у сфері охорони навколишнього природного середовища</t>
  </si>
</sst>
</file>

<file path=xl/styles.xml><?xml version="1.0" encoding="utf-8"?>
<styleSheet xmlns="http://schemas.openxmlformats.org/spreadsheetml/2006/main">
  <numFmts count="2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
  </numFmts>
  <fonts count="8">
    <font>
      <sz val="10"/>
      <name val="Arial Cyr"/>
      <family val="0"/>
    </font>
    <font>
      <sz val="12"/>
      <name val="Times New Roman"/>
      <family val="1"/>
    </font>
    <font>
      <sz val="10"/>
      <name val="Arial CYR"/>
      <family val="0"/>
    </font>
    <font>
      <sz val="8"/>
      <name val="Arial Cyr"/>
      <family val="0"/>
    </font>
    <font>
      <b/>
      <sz val="10"/>
      <color indexed="8"/>
      <name val="Times New Roman"/>
      <family val="1"/>
    </font>
    <font>
      <sz val="10"/>
      <color indexed="8"/>
      <name val="Times New Roman"/>
      <family val="1"/>
    </font>
    <font>
      <sz val="10"/>
      <color indexed="8"/>
      <name val="Arial CYR"/>
      <family val="0"/>
    </font>
    <font>
      <sz val="10"/>
      <name val="Times New Roman"/>
      <family val="1"/>
    </font>
  </fonts>
  <fills count="2">
    <fill>
      <patternFill/>
    </fill>
    <fill>
      <patternFill patternType="gray125"/>
    </fill>
  </fills>
  <borders count="33">
    <border>
      <left/>
      <right/>
      <top/>
      <bottom/>
      <diagonal/>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style="medium"/>
    </border>
    <border>
      <left style="thin"/>
      <right style="medium"/>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5">
    <xf numFmtId="0" fontId="0" fillId="0" borderId="0" xfId="0" applyAlignment="1">
      <alignment/>
    </xf>
    <xf numFmtId="0" fontId="5" fillId="0" borderId="0" xfId="0" applyFont="1" applyAlignment="1">
      <alignment/>
    </xf>
    <xf numFmtId="0" fontId="5" fillId="0" borderId="1" xfId="0" applyFont="1" applyBorder="1" applyAlignment="1">
      <alignment horizontal="right"/>
    </xf>
    <xf numFmtId="0" fontId="5" fillId="0" borderId="0" xfId="0" applyFont="1" applyBorder="1" applyAlignment="1">
      <alignment horizontal="right"/>
    </xf>
    <xf numFmtId="0" fontId="4" fillId="0" borderId="2" xfId="0" applyFont="1" applyFill="1" applyBorder="1" applyAlignment="1">
      <alignment horizontal="right"/>
    </xf>
    <xf numFmtId="0" fontId="5" fillId="0" borderId="3" xfId="0" applyFont="1" applyBorder="1" applyAlignment="1">
      <alignment horizontal="right"/>
    </xf>
    <xf numFmtId="0" fontId="5" fillId="0" borderId="4" xfId="0" applyFont="1" applyBorder="1" applyAlignment="1">
      <alignment horizontal="right"/>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0" fillId="0" borderId="0" xfId="0" applyAlignment="1">
      <alignment horizontal="left"/>
    </xf>
    <xf numFmtId="0" fontId="5" fillId="0" borderId="5" xfId="0" applyFont="1" applyBorder="1" applyAlignment="1">
      <alignment vertical="center" wrapText="1"/>
    </xf>
    <xf numFmtId="0" fontId="4" fillId="0" borderId="0" xfId="0" applyFont="1" applyAlignment="1">
      <alignment horizontal="center"/>
    </xf>
    <xf numFmtId="0" fontId="5" fillId="0" borderId="0" xfId="0" applyFont="1" applyAlignment="1">
      <alignment horizontal="center"/>
    </xf>
    <xf numFmtId="0" fontId="5" fillId="0" borderId="2" xfId="0" applyFont="1" applyFill="1" applyBorder="1" applyAlignment="1">
      <alignment horizontal="right"/>
    </xf>
    <xf numFmtId="0" fontId="4" fillId="0" borderId="2" xfId="0" applyFont="1" applyFill="1" applyBorder="1" applyAlignment="1">
      <alignment/>
    </xf>
    <xf numFmtId="0" fontId="5" fillId="0" borderId="2" xfId="0" applyFont="1" applyFill="1" applyBorder="1" applyAlignment="1">
      <alignment wrapText="1"/>
    </xf>
    <xf numFmtId="0" fontId="5" fillId="0" borderId="2" xfId="0" applyFont="1" applyFill="1" applyBorder="1" applyAlignment="1">
      <alignment/>
    </xf>
    <xf numFmtId="0" fontId="4" fillId="0" borderId="2" xfId="0" applyFont="1" applyFill="1" applyBorder="1" applyAlignment="1">
      <alignment wrapText="1"/>
    </xf>
    <xf numFmtId="0" fontId="5" fillId="0" borderId="2" xfId="0" applyFont="1" applyFill="1" applyBorder="1" applyAlignment="1">
      <alignment horizontal="left" vertical="top" wrapText="1"/>
    </xf>
    <xf numFmtId="0" fontId="5" fillId="0" borderId="2" xfId="0" applyFont="1" applyFill="1" applyBorder="1" applyAlignment="1">
      <alignment horizontal="right" wrapText="1"/>
    </xf>
    <xf numFmtId="0" fontId="5" fillId="0" borderId="6" xfId="0" applyFont="1" applyFill="1" applyBorder="1" applyAlignment="1">
      <alignment wrapText="1"/>
    </xf>
    <xf numFmtId="0" fontId="5" fillId="0" borderId="7" xfId="0" applyFont="1" applyFill="1" applyBorder="1" applyAlignment="1">
      <alignment wrapText="1"/>
    </xf>
    <xf numFmtId="0" fontId="7" fillId="0" borderId="0" xfId="0" applyFont="1" applyFill="1" applyAlignment="1">
      <alignment wrapText="1"/>
    </xf>
    <xf numFmtId="0" fontId="5" fillId="0" borderId="2" xfId="0" applyFont="1" applyFill="1" applyBorder="1" applyAlignment="1">
      <alignment horizontal="left" wrapText="1"/>
    </xf>
    <xf numFmtId="0" fontId="5" fillId="0" borderId="2" xfId="0" applyFont="1" applyFill="1" applyBorder="1" applyAlignment="1">
      <alignment/>
    </xf>
    <xf numFmtId="0" fontId="2" fillId="0" borderId="0" xfId="0" applyFont="1" applyFill="1" applyAlignment="1">
      <alignment/>
    </xf>
    <xf numFmtId="0" fontId="6" fillId="0" borderId="0" xfId="0" applyFont="1" applyFill="1" applyAlignment="1">
      <alignment/>
    </xf>
    <xf numFmtId="0" fontId="1" fillId="0" borderId="0" xfId="0" applyFont="1" applyFill="1" applyAlignment="1">
      <alignment/>
    </xf>
    <xf numFmtId="0" fontId="0" fillId="0" borderId="0" xfId="0" applyFill="1" applyAlignment="1">
      <alignment/>
    </xf>
    <xf numFmtId="177" fontId="4" fillId="0" borderId="2" xfId="0" applyNumberFormat="1" applyFont="1" applyFill="1" applyBorder="1" applyAlignment="1">
      <alignment horizontal="right"/>
    </xf>
    <xf numFmtId="177" fontId="5" fillId="0" borderId="2" xfId="0" applyNumberFormat="1" applyFont="1" applyFill="1" applyBorder="1" applyAlignment="1">
      <alignment horizontal="right"/>
    </xf>
    <xf numFmtId="177" fontId="5" fillId="0" borderId="6" xfId="0" applyNumberFormat="1" applyFont="1" applyFill="1" applyBorder="1" applyAlignment="1">
      <alignment horizontal="right"/>
    </xf>
    <xf numFmtId="177" fontId="5" fillId="0" borderId="7" xfId="0" applyNumberFormat="1" applyFont="1" applyFill="1" applyBorder="1" applyAlignment="1">
      <alignment horizontal="right"/>
    </xf>
    <xf numFmtId="177" fontId="4" fillId="0" borderId="6" xfId="0" applyNumberFormat="1" applyFont="1" applyFill="1" applyBorder="1" applyAlignment="1">
      <alignment/>
    </xf>
    <xf numFmtId="177" fontId="4" fillId="0" borderId="2" xfId="0" applyNumberFormat="1" applyFont="1" applyFill="1" applyBorder="1" applyAlignment="1">
      <alignment/>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0" fillId="0" borderId="0" xfId="0" applyAlignment="1">
      <alignment horizontal="left"/>
    </xf>
    <xf numFmtId="0" fontId="4" fillId="0" borderId="0" xfId="0" applyFont="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5" fillId="0" borderId="2"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177" fontId="5" fillId="0" borderId="6" xfId="0" applyNumberFormat="1" applyFont="1" applyFill="1" applyBorder="1" applyAlignment="1">
      <alignment horizontal="right"/>
    </xf>
    <xf numFmtId="177" fontId="5" fillId="0" borderId="7" xfId="0" applyNumberFormat="1" applyFont="1" applyFill="1" applyBorder="1" applyAlignment="1">
      <alignment horizontal="right"/>
    </xf>
    <xf numFmtId="0" fontId="5" fillId="0" borderId="6" xfId="0" applyFont="1" applyFill="1" applyBorder="1" applyAlignment="1">
      <alignment/>
    </xf>
    <xf numFmtId="0" fontId="5" fillId="0" borderId="7" xfId="0" applyFont="1" applyFill="1" applyBorder="1" applyAlignment="1">
      <alignment/>
    </xf>
    <xf numFmtId="177" fontId="4" fillId="0" borderId="6" xfId="0" applyNumberFormat="1" applyFont="1" applyFill="1" applyBorder="1" applyAlignment="1">
      <alignment horizontal="right"/>
    </xf>
    <xf numFmtId="177" fontId="4" fillId="0" borderId="7" xfId="0" applyNumberFormat="1" applyFont="1" applyFill="1" applyBorder="1" applyAlignment="1">
      <alignment horizontal="right"/>
    </xf>
    <xf numFmtId="0" fontId="5" fillId="0" borderId="31" xfId="0" applyFont="1" applyFill="1" applyBorder="1" applyAlignment="1">
      <alignment horizontal="right"/>
    </xf>
    <xf numFmtId="0" fontId="5" fillId="0" borderId="32" xfId="0" applyFont="1" applyFill="1" applyBorder="1" applyAlignment="1">
      <alignment horizontal="right"/>
    </xf>
    <xf numFmtId="177" fontId="4" fillId="0" borderId="6" xfId="0" applyNumberFormat="1" applyFont="1" applyFill="1" applyBorder="1" applyAlignment="1">
      <alignment horizontal="center"/>
    </xf>
    <xf numFmtId="177" fontId="4" fillId="0" borderId="7" xfId="0" applyNumberFormat="1" applyFont="1" applyFill="1" applyBorder="1" applyAlignment="1">
      <alignment horizontal="center"/>
    </xf>
    <xf numFmtId="0" fontId="2" fillId="0" borderId="0" xfId="0" applyFont="1" applyFill="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8"/>
  <sheetViews>
    <sheetView tabSelected="1" view="pageBreakPreview" zoomScaleNormal="75" zoomScaleSheetLayoutView="100" workbookViewId="0" topLeftCell="A120">
      <selection activeCell="C125" sqref="C125"/>
    </sheetView>
  </sheetViews>
  <sheetFormatPr defaultColWidth="9.00390625" defaultRowHeight="12.75"/>
  <cols>
    <col min="2" max="2" width="20.375" style="0" customWidth="1"/>
    <col min="3" max="3" width="14.00390625" style="0" customWidth="1"/>
    <col min="4" max="5" width="11.75390625" style="0" customWidth="1"/>
    <col min="6" max="6" width="12.25390625" style="0" customWidth="1"/>
    <col min="7" max="7" width="12.00390625" style="0" customWidth="1"/>
    <col min="8" max="8" width="14.00390625" style="0" customWidth="1"/>
    <col min="10" max="10" width="10.875" style="0" customWidth="1"/>
    <col min="11" max="11" width="12.875" style="0" customWidth="1"/>
    <col min="12" max="12" width="13.625" style="0" customWidth="1"/>
    <col min="13" max="13" width="17.75390625" style="0" customWidth="1"/>
  </cols>
  <sheetData>
    <row r="1" spans="10:13" ht="12.75">
      <c r="J1" s="37" t="s">
        <v>39</v>
      </c>
      <c r="K1" s="37"/>
      <c r="L1" s="37"/>
      <c r="M1" s="37"/>
    </row>
    <row r="2" spans="10:13" ht="12.75">
      <c r="J2" s="37" t="s">
        <v>49</v>
      </c>
      <c r="K2" s="37"/>
      <c r="L2" s="37"/>
      <c r="M2" s="37"/>
    </row>
    <row r="3" spans="10:13" ht="12.75">
      <c r="J3" s="37" t="s">
        <v>50</v>
      </c>
      <c r="K3" s="37"/>
      <c r="L3" s="37"/>
      <c r="M3" s="37"/>
    </row>
    <row r="4" spans="10:13" ht="12.75">
      <c r="J4" s="9"/>
      <c r="K4" s="9"/>
      <c r="L4" s="9"/>
      <c r="M4" s="9"/>
    </row>
    <row r="5" spans="1:13" ht="12.75">
      <c r="A5" s="38" t="s">
        <v>103</v>
      </c>
      <c r="B5" s="38"/>
      <c r="C5" s="38"/>
      <c r="D5" s="38"/>
      <c r="E5" s="38"/>
      <c r="F5" s="38"/>
      <c r="G5" s="38"/>
      <c r="H5" s="38"/>
      <c r="I5" s="38"/>
      <c r="J5" s="38"/>
      <c r="K5" s="38"/>
      <c r="L5" s="38"/>
      <c r="M5" s="38"/>
    </row>
    <row r="6" spans="1:13" ht="12.75">
      <c r="A6" s="11"/>
      <c r="B6" s="11"/>
      <c r="C6" s="11"/>
      <c r="D6" s="11"/>
      <c r="E6" s="11"/>
      <c r="F6" s="11"/>
      <c r="G6" s="11"/>
      <c r="H6" s="11"/>
      <c r="I6" s="11"/>
      <c r="J6" s="11"/>
      <c r="K6" s="11"/>
      <c r="L6" s="12" t="s">
        <v>113</v>
      </c>
      <c r="M6" s="11"/>
    </row>
    <row r="7" spans="1:13" ht="13.5" thickBot="1">
      <c r="A7" s="1"/>
      <c r="B7" s="1"/>
      <c r="C7" s="1"/>
      <c r="D7" s="1"/>
      <c r="E7" s="1"/>
      <c r="F7" s="1"/>
      <c r="G7" s="1"/>
      <c r="H7" s="1"/>
      <c r="I7" s="1"/>
      <c r="J7" s="1"/>
      <c r="K7" s="1"/>
      <c r="L7" s="1"/>
      <c r="M7" s="1"/>
    </row>
    <row r="8" spans="1:13" ht="77.25" thickBot="1">
      <c r="A8" s="7" t="s">
        <v>82</v>
      </c>
      <c r="B8" s="8" t="s">
        <v>83</v>
      </c>
      <c r="C8" s="39" t="s">
        <v>53</v>
      </c>
      <c r="D8" s="40"/>
      <c r="E8" s="41"/>
      <c r="F8" s="35" t="s">
        <v>54</v>
      </c>
      <c r="G8" s="36"/>
      <c r="H8" s="36"/>
      <c r="I8" s="36"/>
      <c r="J8" s="36"/>
      <c r="K8" s="36"/>
      <c r="L8" s="42"/>
      <c r="M8" s="43" t="s">
        <v>89</v>
      </c>
    </row>
    <row r="9" spans="1:13" ht="13.5" thickBot="1">
      <c r="A9" s="46" t="s">
        <v>85</v>
      </c>
      <c r="B9" s="46" t="s">
        <v>84</v>
      </c>
      <c r="C9" s="47" t="s">
        <v>86</v>
      </c>
      <c r="D9" s="50" t="s">
        <v>0</v>
      </c>
      <c r="E9" s="50"/>
      <c r="F9" s="47" t="s">
        <v>86</v>
      </c>
      <c r="G9" s="51" t="s">
        <v>104</v>
      </c>
      <c r="H9" s="50" t="s">
        <v>0</v>
      </c>
      <c r="I9" s="50"/>
      <c r="J9" s="39" t="s">
        <v>105</v>
      </c>
      <c r="K9" s="56" t="s">
        <v>0</v>
      </c>
      <c r="L9" s="57"/>
      <c r="M9" s="44"/>
    </row>
    <row r="10" spans="1:13" ht="13.5" thickBot="1">
      <c r="A10" s="46"/>
      <c r="B10" s="46"/>
      <c r="C10" s="48"/>
      <c r="D10" s="46" t="s">
        <v>87</v>
      </c>
      <c r="E10" s="46" t="s">
        <v>88</v>
      </c>
      <c r="F10" s="48"/>
      <c r="G10" s="52"/>
      <c r="H10" s="46" t="s">
        <v>87</v>
      </c>
      <c r="I10" s="46" t="s">
        <v>88</v>
      </c>
      <c r="J10" s="54"/>
      <c r="K10" s="58" t="s">
        <v>106</v>
      </c>
      <c r="L10" s="10" t="s">
        <v>0</v>
      </c>
      <c r="M10" s="44"/>
    </row>
    <row r="11" spans="1:13" ht="12.75">
      <c r="A11" s="46"/>
      <c r="B11" s="46"/>
      <c r="C11" s="48"/>
      <c r="D11" s="46"/>
      <c r="E11" s="46"/>
      <c r="F11" s="48"/>
      <c r="G11" s="52"/>
      <c r="H11" s="46"/>
      <c r="I11" s="46"/>
      <c r="J11" s="54"/>
      <c r="K11" s="59"/>
      <c r="L11" s="61" t="s">
        <v>107</v>
      </c>
      <c r="M11" s="44"/>
    </row>
    <row r="12" spans="1:13" ht="12.75">
      <c r="A12" s="46"/>
      <c r="B12" s="46"/>
      <c r="C12" s="48"/>
      <c r="D12" s="46"/>
      <c r="E12" s="46"/>
      <c r="F12" s="48"/>
      <c r="G12" s="52"/>
      <c r="H12" s="46"/>
      <c r="I12" s="46"/>
      <c r="J12" s="54"/>
      <c r="K12" s="59"/>
      <c r="L12" s="62"/>
      <c r="M12" s="44"/>
    </row>
    <row r="13" spans="1:13" ht="12.75">
      <c r="A13" s="46"/>
      <c r="B13" s="46"/>
      <c r="C13" s="48"/>
      <c r="D13" s="46"/>
      <c r="E13" s="46"/>
      <c r="F13" s="48"/>
      <c r="G13" s="52"/>
      <c r="H13" s="46"/>
      <c r="I13" s="46"/>
      <c r="J13" s="54"/>
      <c r="K13" s="59"/>
      <c r="L13" s="62"/>
      <c r="M13" s="44"/>
    </row>
    <row r="14" spans="1:13" ht="12.75">
      <c r="A14" s="46"/>
      <c r="B14" s="46"/>
      <c r="C14" s="48"/>
      <c r="D14" s="46"/>
      <c r="E14" s="46"/>
      <c r="F14" s="48"/>
      <c r="G14" s="52"/>
      <c r="H14" s="46"/>
      <c r="I14" s="46"/>
      <c r="J14" s="54"/>
      <c r="K14" s="59"/>
      <c r="L14" s="62"/>
      <c r="M14" s="44"/>
    </row>
    <row r="15" spans="1:13" ht="12.75">
      <c r="A15" s="46"/>
      <c r="B15" s="46"/>
      <c r="C15" s="48"/>
      <c r="D15" s="46"/>
      <c r="E15" s="46"/>
      <c r="F15" s="48"/>
      <c r="G15" s="52"/>
      <c r="H15" s="46"/>
      <c r="I15" s="46"/>
      <c r="J15" s="54"/>
      <c r="K15" s="59"/>
      <c r="L15" s="62"/>
      <c r="M15" s="44"/>
    </row>
    <row r="16" spans="1:13" ht="53.25" customHeight="1" thickBot="1">
      <c r="A16" s="46"/>
      <c r="B16" s="46"/>
      <c r="C16" s="49"/>
      <c r="D16" s="46"/>
      <c r="E16" s="46"/>
      <c r="F16" s="49"/>
      <c r="G16" s="53"/>
      <c r="H16" s="46"/>
      <c r="I16" s="46"/>
      <c r="J16" s="55"/>
      <c r="K16" s="60"/>
      <c r="L16" s="63"/>
      <c r="M16" s="45"/>
    </row>
    <row r="17" spans="1:13" ht="12.75">
      <c r="A17" s="5">
        <v>1</v>
      </c>
      <c r="B17" s="6">
        <v>2</v>
      </c>
      <c r="C17" s="2">
        <v>3</v>
      </c>
      <c r="D17" s="6">
        <v>4</v>
      </c>
      <c r="E17" s="6">
        <v>5</v>
      </c>
      <c r="F17" s="2">
        <v>6</v>
      </c>
      <c r="G17" s="2">
        <v>7</v>
      </c>
      <c r="H17" s="2">
        <v>8</v>
      </c>
      <c r="I17" s="2">
        <v>9</v>
      </c>
      <c r="J17" s="2">
        <v>10</v>
      </c>
      <c r="K17" s="6">
        <v>11</v>
      </c>
      <c r="L17" s="6">
        <v>12</v>
      </c>
      <c r="M17" s="3">
        <v>13</v>
      </c>
    </row>
    <row r="18" spans="1:13" ht="12.75">
      <c r="A18" s="4">
        <v>6</v>
      </c>
      <c r="B18" s="14" t="s">
        <v>43</v>
      </c>
      <c r="C18" s="29">
        <f>C19+C20+C21+C22+C23</f>
        <v>8674.642</v>
      </c>
      <c r="D18" s="29">
        <f>D19+D20+D21+D22+D23</f>
        <v>5314</v>
      </c>
      <c r="E18" s="29">
        <f>E19+E20+E21+E22+E23</f>
        <v>565.1</v>
      </c>
      <c r="F18" s="29">
        <f>G18+J18</f>
        <v>89.012</v>
      </c>
      <c r="G18" s="29">
        <f aca="true" t="shared" si="0" ref="G18:L18">G19+G20+G21+G22+G23</f>
        <v>0</v>
      </c>
      <c r="H18" s="29">
        <f t="shared" si="0"/>
        <v>0</v>
      </c>
      <c r="I18" s="29">
        <f t="shared" si="0"/>
        <v>0</v>
      </c>
      <c r="J18" s="29">
        <f t="shared" si="0"/>
        <v>89.012</v>
      </c>
      <c r="K18" s="29">
        <f t="shared" si="0"/>
        <v>89.012</v>
      </c>
      <c r="L18" s="29">
        <f t="shared" si="0"/>
        <v>0</v>
      </c>
      <c r="M18" s="29">
        <f>C18+F18</f>
        <v>8763.654</v>
      </c>
    </row>
    <row r="19" spans="1:13" ht="28.5" customHeight="1">
      <c r="A19" s="13">
        <v>10116</v>
      </c>
      <c r="B19" s="15" t="s">
        <v>1</v>
      </c>
      <c r="C19" s="29">
        <v>8251.4</v>
      </c>
      <c r="D19" s="30">
        <v>5314</v>
      </c>
      <c r="E19" s="30">
        <v>452.5</v>
      </c>
      <c r="F19" s="29">
        <f aca="true" t="shared" si="1" ref="F19:F86">G19+J19</f>
        <v>89.012</v>
      </c>
      <c r="G19" s="30"/>
      <c r="H19" s="30"/>
      <c r="I19" s="30"/>
      <c r="J19" s="30">
        <v>89.012</v>
      </c>
      <c r="K19" s="30">
        <v>89.012</v>
      </c>
      <c r="L19" s="30"/>
      <c r="M19" s="29">
        <f aca="true" t="shared" si="2" ref="M19:M85">C19+F19</f>
        <v>8340.412</v>
      </c>
    </row>
    <row r="20" spans="1:13" ht="42" customHeight="1">
      <c r="A20" s="13">
        <v>90412</v>
      </c>
      <c r="B20" s="15" t="s">
        <v>55</v>
      </c>
      <c r="C20" s="29">
        <v>99.6</v>
      </c>
      <c r="D20" s="30">
        <v>0</v>
      </c>
      <c r="E20" s="30">
        <v>0</v>
      </c>
      <c r="F20" s="29">
        <f t="shared" si="1"/>
        <v>0</v>
      </c>
      <c r="G20" s="30"/>
      <c r="H20" s="30"/>
      <c r="I20" s="30"/>
      <c r="J20" s="30"/>
      <c r="K20" s="30"/>
      <c r="L20" s="30"/>
      <c r="M20" s="29">
        <f t="shared" si="2"/>
        <v>99.6</v>
      </c>
    </row>
    <row r="21" spans="1:13" ht="48.75" customHeight="1">
      <c r="A21" s="16">
        <v>110103</v>
      </c>
      <c r="B21" s="15" t="s">
        <v>20</v>
      </c>
      <c r="C21" s="29">
        <v>123.4</v>
      </c>
      <c r="D21" s="30">
        <v>0</v>
      </c>
      <c r="E21" s="30">
        <v>0</v>
      </c>
      <c r="F21" s="29">
        <f t="shared" si="1"/>
        <v>0</v>
      </c>
      <c r="G21" s="30"/>
      <c r="H21" s="30"/>
      <c r="I21" s="30"/>
      <c r="J21" s="30"/>
      <c r="K21" s="30"/>
      <c r="L21" s="30"/>
      <c r="M21" s="29">
        <f t="shared" si="2"/>
        <v>123.4</v>
      </c>
    </row>
    <row r="22" spans="1:13" ht="36.75" customHeight="1">
      <c r="A22" s="16">
        <v>180404</v>
      </c>
      <c r="B22" s="15" t="s">
        <v>41</v>
      </c>
      <c r="C22" s="29">
        <v>9.12</v>
      </c>
      <c r="D22" s="30">
        <v>0</v>
      </c>
      <c r="E22" s="30">
        <v>0</v>
      </c>
      <c r="F22" s="29">
        <f t="shared" si="1"/>
        <v>0</v>
      </c>
      <c r="G22" s="30"/>
      <c r="H22" s="30"/>
      <c r="I22" s="30"/>
      <c r="J22" s="30"/>
      <c r="K22" s="30"/>
      <c r="L22" s="30"/>
      <c r="M22" s="29">
        <f t="shared" si="2"/>
        <v>9.12</v>
      </c>
    </row>
    <row r="23" spans="1:13" ht="12.75">
      <c r="A23" s="13">
        <v>250404</v>
      </c>
      <c r="B23" s="15" t="s">
        <v>56</v>
      </c>
      <c r="C23" s="29">
        <v>191.122</v>
      </c>
      <c r="D23" s="30">
        <v>0</v>
      </c>
      <c r="E23" s="30">
        <v>112.6</v>
      </c>
      <c r="F23" s="29">
        <f t="shared" si="1"/>
        <v>0</v>
      </c>
      <c r="G23" s="30"/>
      <c r="H23" s="30"/>
      <c r="I23" s="30"/>
      <c r="J23" s="30"/>
      <c r="K23" s="30"/>
      <c r="L23" s="30"/>
      <c r="M23" s="29">
        <f t="shared" si="2"/>
        <v>191.122</v>
      </c>
    </row>
    <row r="24" spans="1:13" ht="12.75">
      <c r="A24" s="4">
        <v>20</v>
      </c>
      <c r="B24" s="17" t="s">
        <v>57</v>
      </c>
      <c r="C24" s="29">
        <f>C25+C26+C27+C28+C29+C30+C31+C32+C34+C35+C36</f>
        <v>62904.3</v>
      </c>
      <c r="D24" s="29">
        <f>D25+D26+D27+D28+D29+D30+D31+D32+D34+D35</f>
        <v>37815.990000000005</v>
      </c>
      <c r="E24" s="29">
        <f>E25+E26+E27+E28+E29+E30+E31+E32+E34+E35</f>
        <v>7765.441999999999</v>
      </c>
      <c r="F24" s="29">
        <f t="shared" si="1"/>
        <v>2076.16</v>
      </c>
      <c r="G24" s="29">
        <f aca="true" t="shared" si="3" ref="G24:L24">G25+G26+G27+G28+G29+G30+G31+G32+G34+G35+G36</f>
        <v>1724.587</v>
      </c>
      <c r="H24" s="29">
        <f t="shared" si="3"/>
        <v>112.37</v>
      </c>
      <c r="I24" s="29">
        <f t="shared" si="3"/>
        <v>0</v>
      </c>
      <c r="J24" s="29">
        <f t="shared" si="3"/>
        <v>351.573</v>
      </c>
      <c r="K24" s="29">
        <f t="shared" si="3"/>
        <v>349.573</v>
      </c>
      <c r="L24" s="29">
        <f t="shared" si="3"/>
        <v>0</v>
      </c>
      <c r="M24" s="29">
        <f t="shared" si="2"/>
        <v>64980.46000000001</v>
      </c>
    </row>
    <row r="25" spans="1:13" ht="25.5">
      <c r="A25" s="13">
        <v>10116</v>
      </c>
      <c r="B25" s="15" t="s">
        <v>1</v>
      </c>
      <c r="C25" s="29">
        <v>478.2</v>
      </c>
      <c r="D25" s="30">
        <v>337.71</v>
      </c>
      <c r="E25" s="30">
        <v>0</v>
      </c>
      <c r="F25" s="29">
        <f t="shared" si="1"/>
        <v>0</v>
      </c>
      <c r="G25" s="30"/>
      <c r="H25" s="30"/>
      <c r="I25" s="30"/>
      <c r="J25" s="30"/>
      <c r="K25" s="30"/>
      <c r="L25" s="30"/>
      <c r="M25" s="29">
        <f t="shared" si="2"/>
        <v>478.2</v>
      </c>
    </row>
    <row r="26" spans="1:13" ht="25.5">
      <c r="A26" s="13">
        <v>70101</v>
      </c>
      <c r="B26" s="15" t="s">
        <v>21</v>
      </c>
      <c r="C26" s="29">
        <v>14392.612</v>
      </c>
      <c r="D26" s="30">
        <v>7425.35</v>
      </c>
      <c r="E26" s="30">
        <v>2580.136</v>
      </c>
      <c r="F26" s="29">
        <f t="shared" si="1"/>
        <v>1470.29</v>
      </c>
      <c r="G26" s="30">
        <v>1470.29</v>
      </c>
      <c r="H26" s="30"/>
      <c r="I26" s="30"/>
      <c r="J26" s="30"/>
      <c r="K26" s="30"/>
      <c r="L26" s="30"/>
      <c r="M26" s="29">
        <f t="shared" si="2"/>
        <v>15862.901999999998</v>
      </c>
    </row>
    <row r="27" spans="1:13" ht="12.75">
      <c r="A27" s="13">
        <v>70201</v>
      </c>
      <c r="B27" s="15" t="s">
        <v>2</v>
      </c>
      <c r="C27" s="29">
        <v>44539.426</v>
      </c>
      <c r="D27" s="30">
        <v>27933.728</v>
      </c>
      <c r="E27" s="30">
        <v>4893.363</v>
      </c>
      <c r="F27" s="29">
        <f t="shared" si="1"/>
        <v>589.708</v>
      </c>
      <c r="G27" s="30">
        <v>240.135</v>
      </c>
      <c r="H27" s="30">
        <v>112.37</v>
      </c>
      <c r="I27" s="30"/>
      <c r="J27" s="30">
        <v>349.573</v>
      </c>
      <c r="K27" s="30">
        <v>349.573</v>
      </c>
      <c r="L27" s="30"/>
      <c r="M27" s="29">
        <f t="shared" si="2"/>
        <v>45129.134</v>
      </c>
    </row>
    <row r="28" spans="1:13" ht="12.75">
      <c r="A28" s="13">
        <v>70202</v>
      </c>
      <c r="B28" s="15" t="s">
        <v>3</v>
      </c>
      <c r="C28" s="29">
        <v>192.191</v>
      </c>
      <c r="D28" s="30">
        <v>148.927</v>
      </c>
      <c r="E28" s="30">
        <v>0</v>
      </c>
      <c r="F28" s="29">
        <f t="shared" si="1"/>
        <v>0</v>
      </c>
      <c r="G28" s="30"/>
      <c r="H28" s="30"/>
      <c r="I28" s="30"/>
      <c r="J28" s="30"/>
      <c r="K28" s="30"/>
      <c r="L28" s="30"/>
      <c r="M28" s="29">
        <f t="shared" si="2"/>
        <v>192.191</v>
      </c>
    </row>
    <row r="29" spans="1:13" ht="66" customHeight="1">
      <c r="A29" s="13">
        <v>70401</v>
      </c>
      <c r="B29" s="15" t="s">
        <v>58</v>
      </c>
      <c r="C29" s="29">
        <v>1792.194</v>
      </c>
      <c r="D29" s="30">
        <v>1145.54</v>
      </c>
      <c r="E29" s="30">
        <v>238.547</v>
      </c>
      <c r="F29" s="29">
        <f t="shared" si="1"/>
        <v>12.823</v>
      </c>
      <c r="G29" s="30">
        <v>12.823</v>
      </c>
      <c r="H29" s="30"/>
      <c r="I29" s="30"/>
      <c r="J29" s="30"/>
      <c r="K29" s="30"/>
      <c r="L29" s="30"/>
      <c r="M29" s="29">
        <f t="shared" si="2"/>
        <v>1805.017</v>
      </c>
    </row>
    <row r="30" spans="1:13" ht="51.75" customHeight="1">
      <c r="A30" s="13">
        <v>70802</v>
      </c>
      <c r="B30" s="15" t="s">
        <v>22</v>
      </c>
      <c r="C30" s="29">
        <v>332.138</v>
      </c>
      <c r="D30" s="30">
        <v>237.628</v>
      </c>
      <c r="E30" s="30">
        <v>0</v>
      </c>
      <c r="F30" s="29">
        <f t="shared" si="1"/>
        <v>0</v>
      </c>
      <c r="G30" s="30"/>
      <c r="H30" s="30"/>
      <c r="I30" s="30"/>
      <c r="J30" s="30"/>
      <c r="K30" s="30"/>
      <c r="L30" s="30"/>
      <c r="M30" s="29">
        <f t="shared" si="2"/>
        <v>332.138</v>
      </c>
    </row>
    <row r="31" spans="1:13" ht="37.5" customHeight="1">
      <c r="A31" s="13">
        <v>70804</v>
      </c>
      <c r="B31" s="15" t="s">
        <v>17</v>
      </c>
      <c r="C31" s="29">
        <v>865.669</v>
      </c>
      <c r="D31" s="30">
        <v>587.107</v>
      </c>
      <c r="E31" s="30">
        <v>53.396</v>
      </c>
      <c r="F31" s="29">
        <f t="shared" si="1"/>
        <v>0</v>
      </c>
      <c r="G31" s="30"/>
      <c r="H31" s="30"/>
      <c r="I31" s="30"/>
      <c r="J31" s="30"/>
      <c r="K31" s="30"/>
      <c r="L31" s="30"/>
      <c r="M31" s="29">
        <f t="shared" si="2"/>
        <v>865.669</v>
      </c>
    </row>
    <row r="32" spans="1:13" ht="86.25" customHeight="1">
      <c r="A32" s="13">
        <v>70808</v>
      </c>
      <c r="B32" s="18" t="s">
        <v>42</v>
      </c>
      <c r="C32" s="29">
        <v>68.37</v>
      </c>
      <c r="D32" s="30">
        <v>0</v>
      </c>
      <c r="E32" s="30">
        <v>0</v>
      </c>
      <c r="F32" s="29">
        <f t="shared" si="1"/>
        <v>0</v>
      </c>
      <c r="G32" s="30"/>
      <c r="H32" s="30"/>
      <c r="I32" s="30"/>
      <c r="J32" s="30"/>
      <c r="K32" s="30"/>
      <c r="L32" s="30"/>
      <c r="M32" s="29">
        <f t="shared" si="2"/>
        <v>68.37</v>
      </c>
    </row>
    <row r="33" spans="1:13" ht="1.5" customHeight="1">
      <c r="A33" s="13">
        <v>1</v>
      </c>
      <c r="B33" s="19">
        <v>2</v>
      </c>
      <c r="C33" s="29"/>
      <c r="D33" s="30"/>
      <c r="E33" s="30"/>
      <c r="F33" s="29">
        <f t="shared" si="1"/>
        <v>0</v>
      </c>
      <c r="G33" s="30"/>
      <c r="H33" s="30"/>
      <c r="I33" s="30"/>
      <c r="J33" s="30"/>
      <c r="K33" s="30"/>
      <c r="L33" s="30"/>
      <c r="M33" s="29">
        <f t="shared" si="2"/>
        <v>0</v>
      </c>
    </row>
    <row r="34" spans="1:13" ht="129" customHeight="1">
      <c r="A34" s="13">
        <v>91108</v>
      </c>
      <c r="B34" s="15" t="s">
        <v>30</v>
      </c>
      <c r="C34" s="29">
        <v>241</v>
      </c>
      <c r="D34" s="30">
        <v>0</v>
      </c>
      <c r="E34" s="30">
        <v>0</v>
      </c>
      <c r="F34" s="29">
        <f t="shared" si="1"/>
        <v>0</v>
      </c>
      <c r="G34" s="30"/>
      <c r="H34" s="30"/>
      <c r="I34" s="30"/>
      <c r="J34" s="30"/>
      <c r="K34" s="30"/>
      <c r="L34" s="30"/>
      <c r="M34" s="29">
        <f t="shared" si="2"/>
        <v>241</v>
      </c>
    </row>
    <row r="35" spans="1:13" ht="45" customHeight="1">
      <c r="A35" s="13">
        <v>90802</v>
      </c>
      <c r="B35" s="15" t="s">
        <v>109</v>
      </c>
      <c r="C35" s="29">
        <v>2.5</v>
      </c>
      <c r="D35" s="30">
        <v>0</v>
      </c>
      <c r="E35" s="30">
        <v>0</v>
      </c>
      <c r="F35" s="29">
        <f t="shared" si="1"/>
        <v>0</v>
      </c>
      <c r="G35" s="30"/>
      <c r="H35" s="30"/>
      <c r="I35" s="30"/>
      <c r="J35" s="30"/>
      <c r="K35" s="30"/>
      <c r="L35" s="30"/>
      <c r="M35" s="29">
        <f t="shared" si="2"/>
        <v>2.5</v>
      </c>
    </row>
    <row r="36" spans="1:13" ht="45" customHeight="1">
      <c r="A36" s="13">
        <v>240604</v>
      </c>
      <c r="B36" s="15" t="s">
        <v>114</v>
      </c>
      <c r="C36" s="29"/>
      <c r="D36" s="30"/>
      <c r="E36" s="30"/>
      <c r="F36" s="29">
        <f t="shared" si="1"/>
        <v>3.339</v>
      </c>
      <c r="G36" s="30">
        <v>1.339</v>
      </c>
      <c r="H36" s="30"/>
      <c r="I36" s="30"/>
      <c r="J36" s="30">
        <v>2</v>
      </c>
      <c r="K36" s="30"/>
      <c r="L36" s="30"/>
      <c r="M36" s="29">
        <f t="shared" si="2"/>
        <v>3.339</v>
      </c>
    </row>
    <row r="37" spans="1:13" ht="51.75" customHeight="1">
      <c r="A37" s="4">
        <v>30</v>
      </c>
      <c r="B37" s="17" t="s">
        <v>59</v>
      </c>
      <c r="C37" s="29">
        <f>C38+C39+C40+C41+C42+C43</f>
        <v>61887.2</v>
      </c>
      <c r="D37" s="29">
        <f>D38+D39+D40+D41+D42+D43</f>
        <v>40116.52</v>
      </c>
      <c r="E37" s="29">
        <f>E38+E39+E40+E41+E42+E43</f>
        <v>4806.650000000001</v>
      </c>
      <c r="F37" s="29">
        <f t="shared" si="1"/>
        <v>3320.645</v>
      </c>
      <c r="G37" s="29">
        <f aca="true" t="shared" si="4" ref="G37:M37">G38+G39+G40+G41+G42+G43</f>
        <v>2110.545</v>
      </c>
      <c r="H37" s="29">
        <f t="shared" si="4"/>
        <v>756</v>
      </c>
      <c r="I37" s="29">
        <f t="shared" si="4"/>
        <v>69.6</v>
      </c>
      <c r="J37" s="29">
        <f t="shared" si="4"/>
        <v>1210.1</v>
      </c>
      <c r="K37" s="29">
        <f t="shared" si="4"/>
        <v>1150.1</v>
      </c>
      <c r="L37" s="29">
        <f t="shared" si="4"/>
        <v>0</v>
      </c>
      <c r="M37" s="29">
        <f t="shared" si="4"/>
        <v>65207.844999999994</v>
      </c>
    </row>
    <row r="38" spans="1:13" ht="28.5" customHeight="1">
      <c r="A38" s="13">
        <v>10116</v>
      </c>
      <c r="B38" s="15" t="s">
        <v>1</v>
      </c>
      <c r="C38" s="29">
        <v>295.7</v>
      </c>
      <c r="D38" s="30">
        <v>215.92</v>
      </c>
      <c r="E38" s="30">
        <v>0</v>
      </c>
      <c r="F38" s="29">
        <f t="shared" si="1"/>
        <v>0</v>
      </c>
      <c r="G38" s="30"/>
      <c r="H38" s="30"/>
      <c r="I38" s="30"/>
      <c r="J38" s="30"/>
      <c r="K38" s="30"/>
      <c r="L38" s="30"/>
      <c r="M38" s="29">
        <f t="shared" si="2"/>
        <v>295.7</v>
      </c>
    </row>
    <row r="39" spans="1:13" ht="12.75">
      <c r="A39" s="13">
        <v>80101</v>
      </c>
      <c r="B39" s="15" t="s">
        <v>4</v>
      </c>
      <c r="C39" s="29">
        <v>47005.924</v>
      </c>
      <c r="D39" s="30">
        <v>30107.6</v>
      </c>
      <c r="E39" s="30">
        <v>4289.17</v>
      </c>
      <c r="F39" s="29">
        <f t="shared" si="1"/>
        <v>2550.68</v>
      </c>
      <c r="G39" s="30">
        <v>1340.58</v>
      </c>
      <c r="H39" s="30">
        <v>300.9</v>
      </c>
      <c r="I39" s="30">
        <v>0</v>
      </c>
      <c r="J39" s="30">
        <v>1210.1</v>
      </c>
      <c r="K39" s="30">
        <v>1150.1</v>
      </c>
      <c r="L39" s="30"/>
      <c r="M39" s="29">
        <f t="shared" si="2"/>
        <v>49556.604</v>
      </c>
    </row>
    <row r="40" spans="1:13" ht="25.5">
      <c r="A40" s="13">
        <v>80209</v>
      </c>
      <c r="B40" s="15" t="s">
        <v>5</v>
      </c>
      <c r="C40" s="29">
        <v>6179.788</v>
      </c>
      <c r="D40" s="30">
        <v>4025</v>
      </c>
      <c r="E40" s="30">
        <v>105.192</v>
      </c>
      <c r="F40" s="29">
        <f t="shared" si="1"/>
        <v>0</v>
      </c>
      <c r="G40" s="30"/>
      <c r="H40" s="30"/>
      <c r="I40" s="30"/>
      <c r="J40" s="30"/>
      <c r="K40" s="30"/>
      <c r="L40" s="30"/>
      <c r="M40" s="29">
        <f t="shared" si="2"/>
        <v>6179.788</v>
      </c>
    </row>
    <row r="41" spans="1:13" ht="33.75" customHeight="1">
      <c r="A41" s="13">
        <v>80300</v>
      </c>
      <c r="B41" s="15" t="s">
        <v>32</v>
      </c>
      <c r="C41" s="29">
        <v>4918.729</v>
      </c>
      <c r="D41" s="30">
        <v>3320</v>
      </c>
      <c r="E41" s="30">
        <v>326.564</v>
      </c>
      <c r="F41" s="29">
        <f t="shared" si="1"/>
        <v>11.8</v>
      </c>
      <c r="G41" s="30">
        <v>11.8</v>
      </c>
      <c r="H41" s="30">
        <v>0</v>
      </c>
      <c r="I41" s="30">
        <v>0</v>
      </c>
      <c r="J41" s="30">
        <v>0</v>
      </c>
      <c r="K41" s="30"/>
      <c r="L41" s="30"/>
      <c r="M41" s="29">
        <f t="shared" si="2"/>
        <v>4930.529</v>
      </c>
    </row>
    <row r="42" spans="1:13" ht="59.25" customHeight="1">
      <c r="A42" s="13">
        <v>80500</v>
      </c>
      <c r="B42" s="15" t="s">
        <v>60</v>
      </c>
      <c r="C42" s="29">
        <v>2235.228</v>
      </c>
      <c r="D42" s="30">
        <v>1548</v>
      </c>
      <c r="E42" s="30">
        <v>85.724</v>
      </c>
      <c r="F42" s="29">
        <f t="shared" si="1"/>
        <v>758.165</v>
      </c>
      <c r="G42" s="30">
        <v>758.165</v>
      </c>
      <c r="H42" s="30">
        <v>455.1</v>
      </c>
      <c r="I42" s="30">
        <v>69.6</v>
      </c>
      <c r="J42" s="30">
        <v>0</v>
      </c>
      <c r="K42" s="30"/>
      <c r="L42" s="30"/>
      <c r="M42" s="29">
        <f t="shared" si="2"/>
        <v>2993.393</v>
      </c>
    </row>
    <row r="43" spans="1:13" ht="25.5">
      <c r="A43" s="13">
        <v>81004</v>
      </c>
      <c r="B43" s="15" t="s">
        <v>6</v>
      </c>
      <c r="C43" s="29">
        <v>1251.831</v>
      </c>
      <c r="D43" s="30">
        <v>900</v>
      </c>
      <c r="E43" s="30">
        <v>0</v>
      </c>
      <c r="F43" s="29">
        <f t="shared" si="1"/>
        <v>0</v>
      </c>
      <c r="G43" s="30"/>
      <c r="H43" s="30"/>
      <c r="I43" s="30"/>
      <c r="J43" s="30"/>
      <c r="K43" s="30"/>
      <c r="L43" s="30"/>
      <c r="M43" s="29">
        <f t="shared" si="2"/>
        <v>1251.831</v>
      </c>
    </row>
    <row r="44" spans="1:13" ht="66.75" customHeight="1">
      <c r="A44" s="4">
        <v>50</v>
      </c>
      <c r="B44" s="17" t="s">
        <v>61</v>
      </c>
      <c r="C44" s="29">
        <f>C45+C46+C47+C48+C52+C54+C55+C57+C58+C59+C60+C61+C62+C63+C64+C65+C66+C68+C69+C70+C71+C72+C73+C49+C50+C56+C67+C74</f>
        <v>97315.38000000003</v>
      </c>
      <c r="D44" s="29">
        <f>D45+D46+D47+D48+D52+D54+D55+D57+D58+D59+D60+D61+D62+D63+D64+D65+D66+D68+D69+D70+D71+D72+D73+D49+D50+D56</f>
        <v>3857.675</v>
      </c>
      <c r="E44" s="29">
        <f>E45+E46+E47+E48+E52+E54+E55+E57+E58+E59+E60+E61+E62+E63+E64+E65+E66+E68+E69+E70+E71+E72+E73+E49+E50+E56</f>
        <v>259.199</v>
      </c>
      <c r="F44" s="29">
        <f t="shared" si="1"/>
        <v>45</v>
      </c>
      <c r="G44" s="29">
        <f aca="true" t="shared" si="5" ref="G44:L44">G45+G46+G47+G48+G49+G50+G52+G54+G55+G56+G57+G58+G59+G60+G61+G62+G63+G64+G65+G66+G68+G69+G70+G71+G72+G73</f>
        <v>0</v>
      </c>
      <c r="H44" s="29">
        <f t="shared" si="5"/>
        <v>0</v>
      </c>
      <c r="I44" s="29">
        <f t="shared" si="5"/>
        <v>0</v>
      </c>
      <c r="J44" s="29">
        <f t="shared" si="5"/>
        <v>45</v>
      </c>
      <c r="K44" s="29">
        <f t="shared" si="5"/>
        <v>45</v>
      </c>
      <c r="L44" s="29">
        <f t="shared" si="5"/>
        <v>0</v>
      </c>
      <c r="M44" s="29">
        <f t="shared" si="2"/>
        <v>97360.38000000003</v>
      </c>
    </row>
    <row r="45" spans="1:13" ht="25.5">
      <c r="A45" s="13">
        <v>10116</v>
      </c>
      <c r="B45" s="15" t="s">
        <v>1</v>
      </c>
      <c r="C45" s="29">
        <v>4175.1</v>
      </c>
      <c r="D45" s="30">
        <v>2831.126</v>
      </c>
      <c r="E45" s="30">
        <v>200.3</v>
      </c>
      <c r="F45" s="29">
        <f t="shared" si="1"/>
        <v>25</v>
      </c>
      <c r="G45" s="30"/>
      <c r="H45" s="30"/>
      <c r="I45" s="30"/>
      <c r="J45" s="30">
        <v>25</v>
      </c>
      <c r="K45" s="30">
        <v>25</v>
      </c>
      <c r="L45" s="30"/>
      <c r="M45" s="29">
        <f t="shared" si="2"/>
        <v>4200.1</v>
      </c>
    </row>
    <row r="46" spans="1:13" ht="45.75" customHeight="1">
      <c r="A46" s="13">
        <v>70303</v>
      </c>
      <c r="B46" s="15" t="s">
        <v>24</v>
      </c>
      <c r="C46" s="29">
        <v>166.545</v>
      </c>
      <c r="D46" s="30">
        <v>0</v>
      </c>
      <c r="E46" s="30">
        <v>0</v>
      </c>
      <c r="F46" s="29">
        <f t="shared" si="1"/>
        <v>0</v>
      </c>
      <c r="G46" s="30"/>
      <c r="H46" s="30"/>
      <c r="I46" s="30"/>
      <c r="J46" s="30"/>
      <c r="K46" s="30"/>
      <c r="L46" s="30"/>
      <c r="M46" s="29">
        <f t="shared" si="2"/>
        <v>166.545</v>
      </c>
    </row>
    <row r="47" spans="1:13" ht="409.5">
      <c r="A47" s="13">
        <v>90201</v>
      </c>
      <c r="B47" s="15" t="s">
        <v>37</v>
      </c>
      <c r="C47" s="29">
        <v>12000.983</v>
      </c>
      <c r="D47" s="30">
        <v>0</v>
      </c>
      <c r="E47" s="30">
        <v>0</v>
      </c>
      <c r="F47" s="29">
        <f t="shared" si="1"/>
        <v>0</v>
      </c>
      <c r="G47" s="30"/>
      <c r="H47" s="30"/>
      <c r="I47" s="30"/>
      <c r="J47" s="30"/>
      <c r="K47" s="30"/>
      <c r="L47" s="30"/>
      <c r="M47" s="29">
        <f t="shared" si="2"/>
        <v>12000.983</v>
      </c>
    </row>
    <row r="48" spans="1:13" ht="369.75">
      <c r="A48" s="13">
        <v>90202</v>
      </c>
      <c r="B48" s="15" t="s">
        <v>38</v>
      </c>
      <c r="C48" s="29">
        <v>124.42</v>
      </c>
      <c r="D48" s="30">
        <v>0</v>
      </c>
      <c r="E48" s="30">
        <v>0</v>
      </c>
      <c r="F48" s="29">
        <f t="shared" si="1"/>
        <v>0</v>
      </c>
      <c r="G48" s="30"/>
      <c r="H48" s="30"/>
      <c r="I48" s="30"/>
      <c r="J48" s="30"/>
      <c r="K48" s="30"/>
      <c r="L48" s="30"/>
      <c r="M48" s="29">
        <f t="shared" si="2"/>
        <v>124.42</v>
      </c>
    </row>
    <row r="49" spans="1:13" ht="331.5">
      <c r="A49" s="13">
        <v>90203</v>
      </c>
      <c r="B49" s="15" t="s">
        <v>36</v>
      </c>
      <c r="C49" s="29">
        <v>171.67</v>
      </c>
      <c r="D49" s="30">
        <v>0</v>
      </c>
      <c r="E49" s="30">
        <v>0</v>
      </c>
      <c r="F49" s="29">
        <f t="shared" si="1"/>
        <v>0</v>
      </c>
      <c r="G49" s="30"/>
      <c r="H49" s="30"/>
      <c r="I49" s="30"/>
      <c r="J49" s="30"/>
      <c r="K49" s="30"/>
      <c r="L49" s="30"/>
      <c r="M49" s="29">
        <f t="shared" si="2"/>
        <v>171.67</v>
      </c>
    </row>
    <row r="50" spans="1:13" ht="409.5">
      <c r="A50" s="66">
        <v>90204</v>
      </c>
      <c r="B50" s="20" t="s">
        <v>93</v>
      </c>
      <c r="C50" s="68">
        <v>517</v>
      </c>
      <c r="D50" s="64">
        <v>0</v>
      </c>
      <c r="E50" s="64">
        <v>0</v>
      </c>
      <c r="F50" s="64">
        <f t="shared" si="1"/>
        <v>0</v>
      </c>
      <c r="G50" s="64"/>
      <c r="H50" s="64"/>
      <c r="I50" s="64"/>
      <c r="J50" s="64"/>
      <c r="K50" s="31"/>
      <c r="L50" s="64"/>
      <c r="M50" s="72">
        <f t="shared" si="2"/>
        <v>517</v>
      </c>
    </row>
    <row r="51" spans="1:13" ht="409.5">
      <c r="A51" s="67"/>
      <c r="B51" s="21" t="s">
        <v>94</v>
      </c>
      <c r="C51" s="69"/>
      <c r="D51" s="65"/>
      <c r="E51" s="65"/>
      <c r="F51" s="65">
        <f t="shared" si="1"/>
        <v>0</v>
      </c>
      <c r="G51" s="65"/>
      <c r="H51" s="65"/>
      <c r="I51" s="65"/>
      <c r="J51" s="65"/>
      <c r="K51" s="32"/>
      <c r="L51" s="65"/>
      <c r="M51" s="73">
        <f t="shared" si="2"/>
        <v>0</v>
      </c>
    </row>
    <row r="52" spans="1:13" ht="409.5">
      <c r="A52" s="70">
        <v>90205</v>
      </c>
      <c r="B52" s="20" t="s">
        <v>95</v>
      </c>
      <c r="C52" s="68">
        <v>0.675</v>
      </c>
      <c r="D52" s="64">
        <v>0</v>
      </c>
      <c r="E52" s="64">
        <v>0</v>
      </c>
      <c r="F52" s="64">
        <f t="shared" si="1"/>
        <v>0</v>
      </c>
      <c r="G52" s="64"/>
      <c r="H52" s="64"/>
      <c r="I52" s="64"/>
      <c r="J52" s="64"/>
      <c r="K52" s="31"/>
      <c r="L52" s="64"/>
      <c r="M52" s="68">
        <f t="shared" si="2"/>
        <v>0.675</v>
      </c>
    </row>
    <row r="53" spans="1:13" ht="255">
      <c r="A53" s="71"/>
      <c r="B53" s="21" t="s">
        <v>96</v>
      </c>
      <c r="C53" s="69"/>
      <c r="D53" s="65"/>
      <c r="E53" s="65"/>
      <c r="F53" s="65">
        <f t="shared" si="1"/>
        <v>0</v>
      </c>
      <c r="G53" s="65"/>
      <c r="H53" s="65"/>
      <c r="I53" s="65"/>
      <c r="J53" s="65"/>
      <c r="K53" s="32"/>
      <c r="L53" s="65"/>
      <c r="M53" s="69">
        <f t="shared" si="2"/>
        <v>0</v>
      </c>
    </row>
    <row r="54" spans="1:13" ht="165.75">
      <c r="A54" s="13">
        <v>90207</v>
      </c>
      <c r="B54" s="21" t="s">
        <v>44</v>
      </c>
      <c r="C54" s="29">
        <v>424</v>
      </c>
      <c r="D54" s="30">
        <v>0</v>
      </c>
      <c r="E54" s="30">
        <v>0</v>
      </c>
      <c r="F54" s="30">
        <f t="shared" si="1"/>
        <v>0</v>
      </c>
      <c r="G54" s="30"/>
      <c r="H54" s="30"/>
      <c r="I54" s="30"/>
      <c r="J54" s="30"/>
      <c r="K54" s="30"/>
      <c r="L54" s="30"/>
      <c r="M54" s="33">
        <f t="shared" si="2"/>
        <v>424</v>
      </c>
    </row>
    <row r="55" spans="1:13" ht="140.25">
      <c r="A55" s="13">
        <v>90208</v>
      </c>
      <c r="B55" s="15" t="s">
        <v>45</v>
      </c>
      <c r="C55" s="29">
        <v>0.675</v>
      </c>
      <c r="D55" s="30">
        <v>0</v>
      </c>
      <c r="E55" s="30">
        <v>0</v>
      </c>
      <c r="F55" s="30">
        <f t="shared" si="1"/>
        <v>0</v>
      </c>
      <c r="G55" s="30"/>
      <c r="H55" s="30"/>
      <c r="I55" s="30"/>
      <c r="J55" s="30"/>
      <c r="K55" s="30"/>
      <c r="L55" s="30"/>
      <c r="M55" s="34">
        <f t="shared" si="2"/>
        <v>0.675</v>
      </c>
    </row>
    <row r="56" spans="1:13" ht="69" customHeight="1">
      <c r="A56" s="13">
        <v>90209</v>
      </c>
      <c r="B56" s="15" t="s">
        <v>46</v>
      </c>
      <c r="C56" s="29">
        <v>2.96</v>
      </c>
      <c r="D56" s="30">
        <v>0</v>
      </c>
      <c r="E56" s="30">
        <v>0</v>
      </c>
      <c r="F56" s="30">
        <f t="shared" si="1"/>
        <v>0</v>
      </c>
      <c r="G56" s="30"/>
      <c r="H56" s="30"/>
      <c r="I56" s="30"/>
      <c r="J56" s="30"/>
      <c r="K56" s="30"/>
      <c r="L56" s="30"/>
      <c r="M56" s="34">
        <f t="shared" si="2"/>
        <v>2.96</v>
      </c>
    </row>
    <row r="57" spans="1:13" ht="38.25">
      <c r="A57" s="13">
        <v>90215</v>
      </c>
      <c r="B57" s="22" t="s">
        <v>91</v>
      </c>
      <c r="C57" s="29">
        <v>222</v>
      </c>
      <c r="D57" s="30">
        <v>0</v>
      </c>
      <c r="E57" s="30">
        <v>0</v>
      </c>
      <c r="F57" s="30">
        <f t="shared" si="1"/>
        <v>0</v>
      </c>
      <c r="G57" s="30"/>
      <c r="H57" s="30"/>
      <c r="I57" s="30"/>
      <c r="J57" s="30"/>
      <c r="K57" s="30"/>
      <c r="L57" s="30"/>
      <c r="M57" s="34">
        <f t="shared" si="2"/>
        <v>222</v>
      </c>
    </row>
    <row r="58" spans="1:13" ht="55.5" customHeight="1">
      <c r="A58" s="13">
        <v>90216</v>
      </c>
      <c r="B58" s="22" t="s">
        <v>90</v>
      </c>
      <c r="C58" s="29">
        <v>1.344</v>
      </c>
      <c r="D58" s="30">
        <v>0</v>
      </c>
      <c r="E58" s="30">
        <v>0</v>
      </c>
      <c r="F58" s="30">
        <f t="shared" si="1"/>
        <v>0</v>
      </c>
      <c r="G58" s="30"/>
      <c r="H58" s="30"/>
      <c r="I58" s="30"/>
      <c r="J58" s="30"/>
      <c r="K58" s="30"/>
      <c r="L58" s="30"/>
      <c r="M58" s="34">
        <f t="shared" si="2"/>
        <v>1.344</v>
      </c>
    </row>
    <row r="59" spans="1:13" ht="38.25" customHeight="1">
      <c r="A59" s="13">
        <v>90214</v>
      </c>
      <c r="B59" s="23" t="s">
        <v>40</v>
      </c>
      <c r="C59" s="29">
        <v>471.613</v>
      </c>
      <c r="D59" s="30">
        <v>0</v>
      </c>
      <c r="E59" s="30">
        <v>0</v>
      </c>
      <c r="F59" s="30">
        <f t="shared" si="1"/>
        <v>0</v>
      </c>
      <c r="G59" s="30"/>
      <c r="H59" s="30"/>
      <c r="I59" s="30"/>
      <c r="J59" s="30"/>
      <c r="K59" s="30"/>
      <c r="L59" s="30"/>
      <c r="M59" s="34">
        <f t="shared" si="2"/>
        <v>471.613</v>
      </c>
    </row>
    <row r="60" spans="1:13" ht="25.5">
      <c r="A60" s="13">
        <v>90302</v>
      </c>
      <c r="B60" s="15" t="s">
        <v>62</v>
      </c>
      <c r="C60" s="29">
        <v>560.12</v>
      </c>
      <c r="D60" s="30">
        <v>0</v>
      </c>
      <c r="E60" s="30">
        <v>0</v>
      </c>
      <c r="F60" s="30">
        <f t="shared" si="1"/>
        <v>0</v>
      </c>
      <c r="G60" s="30"/>
      <c r="H60" s="30"/>
      <c r="I60" s="30"/>
      <c r="J60" s="30"/>
      <c r="K60" s="30"/>
      <c r="L60" s="30"/>
      <c r="M60" s="34">
        <f t="shared" si="2"/>
        <v>560.12</v>
      </c>
    </row>
    <row r="61" spans="1:13" ht="40.5" customHeight="1">
      <c r="A61" s="13">
        <v>90303</v>
      </c>
      <c r="B61" s="15" t="s">
        <v>63</v>
      </c>
      <c r="C61" s="29">
        <v>10082.741</v>
      </c>
      <c r="D61" s="30">
        <v>0</v>
      </c>
      <c r="E61" s="30">
        <v>0</v>
      </c>
      <c r="F61" s="30">
        <f t="shared" si="1"/>
        <v>0</v>
      </c>
      <c r="G61" s="30"/>
      <c r="H61" s="30"/>
      <c r="I61" s="30"/>
      <c r="J61" s="30"/>
      <c r="K61" s="30"/>
      <c r="L61" s="30"/>
      <c r="M61" s="34">
        <f t="shared" si="2"/>
        <v>10082.741</v>
      </c>
    </row>
    <row r="62" spans="1:13" ht="52.5" customHeight="1">
      <c r="A62" s="13">
        <v>90304</v>
      </c>
      <c r="B62" s="15" t="s">
        <v>7</v>
      </c>
      <c r="C62" s="29">
        <v>29262.881</v>
      </c>
      <c r="D62" s="30">
        <v>0</v>
      </c>
      <c r="E62" s="30">
        <v>0</v>
      </c>
      <c r="F62" s="30">
        <f t="shared" si="1"/>
        <v>0</v>
      </c>
      <c r="G62" s="30"/>
      <c r="H62" s="30"/>
      <c r="I62" s="30"/>
      <c r="J62" s="30"/>
      <c r="K62" s="30"/>
      <c r="L62" s="30"/>
      <c r="M62" s="34">
        <f t="shared" si="2"/>
        <v>29262.881</v>
      </c>
    </row>
    <row r="63" spans="1:13" ht="70.5" customHeight="1">
      <c r="A63" s="13">
        <v>90305</v>
      </c>
      <c r="B63" s="15" t="s">
        <v>64</v>
      </c>
      <c r="C63" s="29">
        <v>2780.36</v>
      </c>
      <c r="D63" s="30">
        <v>0</v>
      </c>
      <c r="E63" s="30">
        <v>0</v>
      </c>
      <c r="F63" s="30">
        <f t="shared" si="1"/>
        <v>0</v>
      </c>
      <c r="G63" s="30"/>
      <c r="H63" s="30"/>
      <c r="I63" s="30"/>
      <c r="J63" s="30"/>
      <c r="K63" s="30"/>
      <c r="L63" s="30"/>
      <c r="M63" s="34">
        <f t="shared" si="2"/>
        <v>2780.36</v>
      </c>
    </row>
    <row r="64" spans="1:13" ht="45.75" customHeight="1">
      <c r="A64" s="13">
        <v>90307</v>
      </c>
      <c r="B64" s="15" t="s">
        <v>23</v>
      </c>
      <c r="C64" s="29">
        <v>750.24</v>
      </c>
      <c r="D64" s="30">
        <v>0</v>
      </c>
      <c r="E64" s="30">
        <v>0</v>
      </c>
      <c r="F64" s="30">
        <f t="shared" si="1"/>
        <v>0</v>
      </c>
      <c r="G64" s="30"/>
      <c r="H64" s="30"/>
      <c r="I64" s="30"/>
      <c r="J64" s="30"/>
      <c r="K64" s="30"/>
      <c r="L64" s="30"/>
      <c r="M64" s="34">
        <f t="shared" si="2"/>
        <v>750.24</v>
      </c>
    </row>
    <row r="65" spans="1:13" ht="25.5">
      <c r="A65" s="13">
        <v>90306</v>
      </c>
      <c r="B65" s="15" t="s">
        <v>65</v>
      </c>
      <c r="C65" s="29">
        <v>8245.449</v>
      </c>
      <c r="D65" s="30">
        <v>0</v>
      </c>
      <c r="E65" s="30">
        <v>0</v>
      </c>
      <c r="F65" s="30">
        <f t="shared" si="1"/>
        <v>0</v>
      </c>
      <c r="G65" s="30"/>
      <c r="H65" s="30"/>
      <c r="I65" s="30"/>
      <c r="J65" s="30"/>
      <c r="K65" s="30"/>
      <c r="L65" s="30"/>
      <c r="M65" s="34">
        <f t="shared" si="2"/>
        <v>8245.449</v>
      </c>
    </row>
    <row r="66" spans="1:13" ht="41.25" customHeight="1">
      <c r="A66" s="13">
        <v>90308</v>
      </c>
      <c r="B66" s="15" t="s">
        <v>81</v>
      </c>
      <c r="C66" s="29">
        <v>157.2</v>
      </c>
      <c r="D66" s="30">
        <v>0</v>
      </c>
      <c r="E66" s="30">
        <v>0</v>
      </c>
      <c r="F66" s="30">
        <f t="shared" si="1"/>
        <v>0</v>
      </c>
      <c r="G66" s="30"/>
      <c r="H66" s="30"/>
      <c r="I66" s="30"/>
      <c r="J66" s="30"/>
      <c r="K66" s="30"/>
      <c r="L66" s="30"/>
      <c r="M66" s="34">
        <f t="shared" si="2"/>
        <v>157.2</v>
      </c>
    </row>
    <row r="67" spans="1:13" ht="51">
      <c r="A67" s="13">
        <v>90401</v>
      </c>
      <c r="B67" s="15" t="s">
        <v>110</v>
      </c>
      <c r="C67" s="29">
        <v>773.979</v>
      </c>
      <c r="D67" s="30">
        <v>0</v>
      </c>
      <c r="E67" s="30">
        <v>0</v>
      </c>
      <c r="F67" s="30">
        <v>0</v>
      </c>
      <c r="G67" s="30"/>
      <c r="H67" s="30"/>
      <c r="I67" s="30"/>
      <c r="J67" s="30"/>
      <c r="K67" s="30"/>
      <c r="L67" s="30"/>
      <c r="M67" s="34">
        <f t="shared" si="2"/>
        <v>773.979</v>
      </c>
    </row>
    <row r="68" spans="1:13" ht="87.75" customHeight="1">
      <c r="A68" s="13">
        <v>90405</v>
      </c>
      <c r="B68" s="15" t="s">
        <v>52</v>
      </c>
      <c r="C68" s="29">
        <v>15100</v>
      </c>
      <c r="D68" s="30">
        <v>0</v>
      </c>
      <c r="E68" s="30">
        <v>0</v>
      </c>
      <c r="F68" s="30">
        <f t="shared" si="1"/>
        <v>0</v>
      </c>
      <c r="G68" s="30"/>
      <c r="H68" s="30"/>
      <c r="I68" s="30"/>
      <c r="J68" s="30"/>
      <c r="K68" s="30"/>
      <c r="L68" s="30"/>
      <c r="M68" s="34">
        <f t="shared" si="2"/>
        <v>15100</v>
      </c>
    </row>
    <row r="69" spans="1:13" ht="138" customHeight="1">
      <c r="A69" s="13">
        <v>90406</v>
      </c>
      <c r="B69" s="15" t="s">
        <v>51</v>
      </c>
      <c r="C69" s="29">
        <v>69.2</v>
      </c>
      <c r="D69" s="30">
        <v>0</v>
      </c>
      <c r="E69" s="30">
        <v>0</v>
      </c>
      <c r="F69" s="30">
        <f t="shared" si="1"/>
        <v>0</v>
      </c>
      <c r="G69" s="30"/>
      <c r="H69" s="30"/>
      <c r="I69" s="30"/>
      <c r="J69" s="30"/>
      <c r="K69" s="30"/>
      <c r="L69" s="30"/>
      <c r="M69" s="34">
        <f t="shared" si="2"/>
        <v>69.2</v>
      </c>
    </row>
    <row r="70" spans="1:13" ht="38.25">
      <c r="A70" s="13">
        <v>90412</v>
      </c>
      <c r="B70" s="15" t="s">
        <v>66</v>
      </c>
      <c r="C70" s="29">
        <v>675.1</v>
      </c>
      <c r="D70" s="30">
        <v>0</v>
      </c>
      <c r="E70" s="30">
        <v>0</v>
      </c>
      <c r="F70" s="30">
        <f t="shared" si="1"/>
        <v>0</v>
      </c>
      <c r="G70" s="30"/>
      <c r="H70" s="30"/>
      <c r="I70" s="30"/>
      <c r="J70" s="30"/>
      <c r="K70" s="30"/>
      <c r="L70" s="30"/>
      <c r="M70" s="34">
        <f t="shared" si="2"/>
        <v>675.1</v>
      </c>
    </row>
    <row r="71" spans="1:13" ht="164.25" customHeight="1">
      <c r="A71" s="13">
        <v>90414</v>
      </c>
      <c r="B71" s="22" t="s">
        <v>92</v>
      </c>
      <c r="C71" s="29">
        <v>594.485</v>
      </c>
      <c r="D71" s="30">
        <v>0</v>
      </c>
      <c r="E71" s="30">
        <v>0</v>
      </c>
      <c r="F71" s="30">
        <f t="shared" si="1"/>
        <v>0</v>
      </c>
      <c r="G71" s="30"/>
      <c r="H71" s="30"/>
      <c r="I71" s="30"/>
      <c r="J71" s="30"/>
      <c r="K71" s="30"/>
      <c r="L71" s="30"/>
      <c r="M71" s="34">
        <f t="shared" si="2"/>
        <v>594.485</v>
      </c>
    </row>
    <row r="72" spans="1:13" ht="66" customHeight="1">
      <c r="A72" s="13">
        <v>91204</v>
      </c>
      <c r="B72" s="15" t="s">
        <v>25</v>
      </c>
      <c r="C72" s="29">
        <v>1500</v>
      </c>
      <c r="D72" s="30">
        <v>1026.549</v>
      </c>
      <c r="E72" s="30">
        <v>58.899</v>
      </c>
      <c r="F72" s="30">
        <f t="shared" si="1"/>
        <v>20</v>
      </c>
      <c r="G72" s="30"/>
      <c r="H72" s="30"/>
      <c r="I72" s="30"/>
      <c r="J72" s="30">
        <v>20</v>
      </c>
      <c r="K72" s="30">
        <v>20</v>
      </c>
      <c r="L72" s="30"/>
      <c r="M72" s="34">
        <f t="shared" si="2"/>
        <v>1520</v>
      </c>
    </row>
    <row r="73" spans="1:13" ht="161.25" customHeight="1">
      <c r="A73" s="13">
        <v>91207</v>
      </c>
      <c r="B73" s="15" t="s">
        <v>67</v>
      </c>
      <c r="C73" s="29">
        <v>39.1</v>
      </c>
      <c r="D73" s="30">
        <v>0</v>
      </c>
      <c r="E73" s="30">
        <v>0</v>
      </c>
      <c r="F73" s="30">
        <f t="shared" si="1"/>
        <v>0</v>
      </c>
      <c r="G73" s="30"/>
      <c r="H73" s="30"/>
      <c r="I73" s="30"/>
      <c r="J73" s="30"/>
      <c r="K73" s="30"/>
      <c r="L73" s="30"/>
      <c r="M73" s="34">
        <f t="shared" si="2"/>
        <v>39.1</v>
      </c>
    </row>
    <row r="74" spans="1:13" ht="69" customHeight="1">
      <c r="A74" s="13">
        <v>91300</v>
      </c>
      <c r="B74" s="15" t="s">
        <v>111</v>
      </c>
      <c r="C74" s="29">
        <v>8445.54</v>
      </c>
      <c r="D74" s="30">
        <v>0</v>
      </c>
      <c r="E74" s="30">
        <v>0</v>
      </c>
      <c r="F74" s="30"/>
      <c r="G74" s="30"/>
      <c r="H74" s="30"/>
      <c r="I74" s="30"/>
      <c r="J74" s="30"/>
      <c r="K74" s="30"/>
      <c r="L74" s="30"/>
      <c r="M74" s="34">
        <f t="shared" si="2"/>
        <v>8445.54</v>
      </c>
    </row>
    <row r="75" spans="1:13" ht="65.25" customHeight="1">
      <c r="A75" s="4">
        <v>81</v>
      </c>
      <c r="B75" s="17" t="s">
        <v>68</v>
      </c>
      <c r="C75" s="29">
        <f>C76</f>
        <v>1079.3</v>
      </c>
      <c r="D75" s="29">
        <f aca="true" t="shared" si="6" ref="D75:L75">D76</f>
        <v>728.8</v>
      </c>
      <c r="E75" s="29">
        <f t="shared" si="6"/>
        <v>35.8</v>
      </c>
      <c r="F75" s="30">
        <f t="shared" si="1"/>
        <v>0</v>
      </c>
      <c r="G75" s="29">
        <f t="shared" si="6"/>
        <v>0</v>
      </c>
      <c r="H75" s="29">
        <f t="shared" si="6"/>
        <v>0</v>
      </c>
      <c r="I75" s="29">
        <f t="shared" si="6"/>
        <v>0</v>
      </c>
      <c r="J75" s="29">
        <f t="shared" si="6"/>
        <v>0</v>
      </c>
      <c r="K75" s="29">
        <f t="shared" si="6"/>
        <v>0</v>
      </c>
      <c r="L75" s="29">
        <f t="shared" si="6"/>
        <v>0</v>
      </c>
      <c r="M75" s="34">
        <f t="shared" si="2"/>
        <v>1079.3</v>
      </c>
    </row>
    <row r="76" spans="1:13" ht="25.5">
      <c r="A76" s="13">
        <v>10116</v>
      </c>
      <c r="B76" s="15" t="s">
        <v>1</v>
      </c>
      <c r="C76" s="29">
        <v>1079.3</v>
      </c>
      <c r="D76" s="30">
        <v>728.8</v>
      </c>
      <c r="E76" s="30">
        <v>35.8</v>
      </c>
      <c r="F76" s="30">
        <f t="shared" si="1"/>
        <v>0</v>
      </c>
      <c r="G76" s="30"/>
      <c r="H76" s="30"/>
      <c r="I76" s="30"/>
      <c r="J76" s="30"/>
      <c r="K76" s="30"/>
      <c r="L76" s="30"/>
      <c r="M76" s="34">
        <f t="shared" si="2"/>
        <v>1079.3</v>
      </c>
    </row>
    <row r="77" spans="1:13" ht="12.75">
      <c r="A77" s="4">
        <v>104</v>
      </c>
      <c r="B77" s="17" t="s">
        <v>9</v>
      </c>
      <c r="C77" s="29">
        <f>C78+C79+C80+C81+C82+C83+C84</f>
        <v>9364.6</v>
      </c>
      <c r="D77" s="29">
        <f>D78+D79+D80+D81+D82+D83+D84</f>
        <v>6197.206</v>
      </c>
      <c r="E77" s="29">
        <f>E78+E79+E80+E81+E82+E83+E84</f>
        <v>600</v>
      </c>
      <c r="F77" s="30">
        <f t="shared" si="1"/>
        <v>297.699</v>
      </c>
      <c r="G77" s="29">
        <f aca="true" t="shared" si="7" ref="G77:L77">G78+G79+G80+G81+G82+G83+G84</f>
        <v>245</v>
      </c>
      <c r="H77" s="29">
        <f t="shared" si="7"/>
        <v>151.43</v>
      </c>
      <c r="I77" s="29">
        <f t="shared" si="7"/>
        <v>5.6</v>
      </c>
      <c r="J77" s="29">
        <f t="shared" si="7"/>
        <v>52.699</v>
      </c>
      <c r="K77" s="29">
        <f t="shared" si="7"/>
        <v>37.699</v>
      </c>
      <c r="L77" s="29">
        <f t="shared" si="7"/>
        <v>0</v>
      </c>
      <c r="M77" s="34">
        <f t="shared" si="2"/>
        <v>9662.299</v>
      </c>
    </row>
    <row r="78" spans="1:13" ht="25.5">
      <c r="A78" s="13">
        <v>10116</v>
      </c>
      <c r="B78" s="15" t="s">
        <v>1</v>
      </c>
      <c r="C78" s="29">
        <v>255.9</v>
      </c>
      <c r="D78" s="30">
        <v>181.218</v>
      </c>
      <c r="E78" s="30">
        <v>0</v>
      </c>
      <c r="F78" s="30">
        <f t="shared" si="1"/>
        <v>0</v>
      </c>
      <c r="G78" s="30"/>
      <c r="H78" s="30"/>
      <c r="I78" s="30"/>
      <c r="J78" s="30"/>
      <c r="K78" s="30"/>
      <c r="L78" s="30"/>
      <c r="M78" s="34">
        <f t="shared" si="2"/>
        <v>255.9</v>
      </c>
    </row>
    <row r="79" spans="1:13" ht="69" customHeight="1">
      <c r="A79" s="13">
        <v>110103</v>
      </c>
      <c r="B79" s="15" t="s">
        <v>28</v>
      </c>
      <c r="C79" s="29">
        <v>302</v>
      </c>
      <c r="D79" s="30">
        <v>0</v>
      </c>
      <c r="E79" s="30">
        <v>0</v>
      </c>
      <c r="F79" s="30">
        <f t="shared" si="1"/>
        <v>0</v>
      </c>
      <c r="G79" s="30"/>
      <c r="H79" s="30"/>
      <c r="I79" s="30"/>
      <c r="J79" s="30"/>
      <c r="K79" s="30"/>
      <c r="L79" s="30"/>
      <c r="M79" s="34">
        <f t="shared" si="2"/>
        <v>302</v>
      </c>
    </row>
    <row r="80" spans="1:13" ht="12.75">
      <c r="A80" s="13">
        <v>110201</v>
      </c>
      <c r="B80" s="15" t="s">
        <v>10</v>
      </c>
      <c r="C80" s="29">
        <v>2266.683</v>
      </c>
      <c r="D80" s="30">
        <v>1560.296</v>
      </c>
      <c r="E80" s="30">
        <v>138.5</v>
      </c>
      <c r="F80" s="30">
        <f t="shared" si="1"/>
        <v>15</v>
      </c>
      <c r="G80" s="30">
        <v>12</v>
      </c>
      <c r="H80" s="30"/>
      <c r="I80" s="30">
        <v>0.5</v>
      </c>
      <c r="J80" s="30">
        <v>3</v>
      </c>
      <c r="K80" s="30"/>
      <c r="L80" s="30"/>
      <c r="M80" s="34">
        <f t="shared" si="2"/>
        <v>2281.683</v>
      </c>
    </row>
    <row r="81" spans="1:13" ht="12.75">
      <c r="A81" s="13">
        <v>110202</v>
      </c>
      <c r="B81" s="15" t="s">
        <v>27</v>
      </c>
      <c r="C81" s="29">
        <v>346.009</v>
      </c>
      <c r="D81" s="30">
        <v>208.811</v>
      </c>
      <c r="E81" s="30">
        <v>61</v>
      </c>
      <c r="F81" s="30">
        <f t="shared" si="1"/>
        <v>0</v>
      </c>
      <c r="G81" s="30"/>
      <c r="H81" s="30"/>
      <c r="I81" s="30"/>
      <c r="J81" s="30"/>
      <c r="K81" s="30"/>
      <c r="L81" s="30"/>
      <c r="M81" s="34">
        <f t="shared" si="2"/>
        <v>346.009</v>
      </c>
    </row>
    <row r="82" spans="1:13" ht="58.5" customHeight="1">
      <c r="A82" s="13">
        <v>110204</v>
      </c>
      <c r="B82" s="15" t="s">
        <v>69</v>
      </c>
      <c r="C82" s="29">
        <v>1702.628</v>
      </c>
      <c r="D82" s="30">
        <v>1082.479</v>
      </c>
      <c r="E82" s="30">
        <v>225.5</v>
      </c>
      <c r="F82" s="30">
        <f t="shared" si="1"/>
        <v>20</v>
      </c>
      <c r="G82" s="30">
        <v>18</v>
      </c>
      <c r="H82" s="30"/>
      <c r="I82" s="30">
        <v>5.1</v>
      </c>
      <c r="J82" s="30">
        <v>2</v>
      </c>
      <c r="K82" s="30"/>
      <c r="L82" s="30"/>
      <c r="M82" s="34">
        <f t="shared" si="2"/>
        <v>1722.628</v>
      </c>
    </row>
    <row r="83" spans="1:13" ht="33.75" customHeight="1">
      <c r="A83" s="13">
        <v>110205</v>
      </c>
      <c r="B83" s="15" t="s">
        <v>18</v>
      </c>
      <c r="C83" s="29">
        <v>4311.103</v>
      </c>
      <c r="D83" s="30">
        <v>3032.504</v>
      </c>
      <c r="E83" s="30">
        <v>175</v>
      </c>
      <c r="F83" s="30">
        <f t="shared" si="1"/>
        <v>262.699</v>
      </c>
      <c r="G83" s="30">
        <v>215</v>
      </c>
      <c r="H83" s="30">
        <v>151.43</v>
      </c>
      <c r="I83" s="30"/>
      <c r="J83" s="30">
        <v>47.699</v>
      </c>
      <c r="K83" s="30">
        <v>37.699</v>
      </c>
      <c r="L83" s="30"/>
      <c r="M83" s="34">
        <f t="shared" si="2"/>
        <v>4573.802</v>
      </c>
    </row>
    <row r="84" spans="1:13" ht="25.5">
      <c r="A84" s="13">
        <v>110502</v>
      </c>
      <c r="B84" s="15" t="s">
        <v>26</v>
      </c>
      <c r="C84" s="29">
        <v>180.277</v>
      </c>
      <c r="D84" s="30">
        <v>131.898</v>
      </c>
      <c r="E84" s="30">
        <v>0</v>
      </c>
      <c r="F84" s="30">
        <f t="shared" si="1"/>
        <v>0</v>
      </c>
      <c r="G84" s="30"/>
      <c r="H84" s="30"/>
      <c r="I84" s="30"/>
      <c r="J84" s="30"/>
      <c r="K84" s="30"/>
      <c r="L84" s="30"/>
      <c r="M84" s="34">
        <f t="shared" si="2"/>
        <v>180.277</v>
      </c>
    </row>
    <row r="85" spans="1:13" ht="86.25" customHeight="1">
      <c r="A85" s="4">
        <v>80</v>
      </c>
      <c r="B85" s="17" t="s">
        <v>70</v>
      </c>
      <c r="C85" s="29">
        <f>C86+C87+C88+C89+C90+C91+C93+C94+C95+C96+C97+C98+C99</f>
        <v>9984.545999999998</v>
      </c>
      <c r="D85" s="29">
        <f>D86+D87+D88+D89+D90+D91+D93+D94+D95+D96+D97+D98</f>
        <v>1202.977</v>
      </c>
      <c r="E85" s="29">
        <f>E86+E87+E88+E89+E90+E91+E93+E94+E95+E96+E97+E98</f>
        <v>536.5999999999999</v>
      </c>
      <c r="F85" s="29">
        <f>F86+F87+F88+F89+F90+F91+F93+F94+F95+F96+F97+F98+F99+F92</f>
        <v>1715.4859999999999</v>
      </c>
      <c r="G85" s="30">
        <f aca="true" t="shared" si="8" ref="G85:L85">G86+G87+G88+G89+G90+G91+G93+G94+G95+G96+G97+G98+G99+G92</f>
        <v>598</v>
      </c>
      <c r="H85" s="30">
        <f t="shared" si="8"/>
        <v>0</v>
      </c>
      <c r="I85" s="30">
        <f t="shared" si="8"/>
        <v>0</v>
      </c>
      <c r="J85" s="30">
        <f t="shared" si="8"/>
        <v>1117.4859999999999</v>
      </c>
      <c r="K85" s="30">
        <f t="shared" si="8"/>
        <v>987.4859999999999</v>
      </c>
      <c r="L85" s="30">
        <f t="shared" si="8"/>
        <v>0</v>
      </c>
      <c r="M85" s="34">
        <f t="shared" si="2"/>
        <v>11700.032</v>
      </c>
    </row>
    <row r="86" spans="1:13" ht="41.25" customHeight="1">
      <c r="A86" s="13">
        <v>10116</v>
      </c>
      <c r="B86" s="15" t="s">
        <v>1</v>
      </c>
      <c r="C86" s="29">
        <v>1726.7</v>
      </c>
      <c r="D86" s="30">
        <v>1202.977</v>
      </c>
      <c r="E86" s="30">
        <v>19.7</v>
      </c>
      <c r="F86" s="30">
        <f t="shared" si="1"/>
        <v>0</v>
      </c>
      <c r="G86" s="30"/>
      <c r="H86" s="30"/>
      <c r="I86" s="30"/>
      <c r="J86" s="30"/>
      <c r="K86" s="30"/>
      <c r="L86" s="30"/>
      <c r="M86" s="34">
        <f aca="true" t="shared" si="9" ref="M86:M122">C86+F86</f>
        <v>1726.7</v>
      </c>
    </row>
    <row r="87" spans="1:13" ht="12.75">
      <c r="A87" s="13">
        <v>100201</v>
      </c>
      <c r="B87" s="15" t="s">
        <v>99</v>
      </c>
      <c r="C87" s="29"/>
      <c r="D87" s="30"/>
      <c r="E87" s="30"/>
      <c r="F87" s="30">
        <f aca="true" t="shared" si="10" ref="F87:F122">G87+J87</f>
        <v>200</v>
      </c>
      <c r="G87" s="30"/>
      <c r="H87" s="30"/>
      <c r="I87" s="30"/>
      <c r="J87" s="30">
        <v>200</v>
      </c>
      <c r="K87" s="30">
        <v>200</v>
      </c>
      <c r="L87" s="30"/>
      <c r="M87" s="34">
        <f t="shared" si="9"/>
        <v>200</v>
      </c>
    </row>
    <row r="88" spans="1:13" ht="45" customHeight="1">
      <c r="A88" s="13">
        <v>100202</v>
      </c>
      <c r="B88" s="15" t="s">
        <v>100</v>
      </c>
      <c r="C88" s="29"/>
      <c r="D88" s="30"/>
      <c r="E88" s="30"/>
      <c r="F88" s="30">
        <f t="shared" si="10"/>
        <v>0</v>
      </c>
      <c r="G88" s="30"/>
      <c r="H88" s="30"/>
      <c r="I88" s="30"/>
      <c r="J88" s="30"/>
      <c r="K88" s="30"/>
      <c r="L88" s="30"/>
      <c r="M88" s="34">
        <f t="shared" si="9"/>
        <v>0</v>
      </c>
    </row>
    <row r="89" spans="1:13" ht="25.5">
      <c r="A89" s="13">
        <v>100203</v>
      </c>
      <c r="B89" s="15" t="s">
        <v>29</v>
      </c>
      <c r="C89" s="29">
        <v>2782.5</v>
      </c>
      <c r="D89" s="30">
        <v>0</v>
      </c>
      <c r="E89" s="30">
        <v>476.9</v>
      </c>
      <c r="F89" s="30">
        <f t="shared" si="10"/>
        <v>0</v>
      </c>
      <c r="G89" s="30"/>
      <c r="H89" s="30"/>
      <c r="I89" s="30"/>
      <c r="J89" s="30"/>
      <c r="K89" s="30"/>
      <c r="L89" s="30"/>
      <c r="M89" s="34">
        <f t="shared" si="9"/>
        <v>2782.5</v>
      </c>
    </row>
    <row r="90" spans="1:13" ht="72" customHeight="1">
      <c r="A90" s="13">
        <v>100102</v>
      </c>
      <c r="B90" s="15" t="s">
        <v>48</v>
      </c>
      <c r="C90" s="29">
        <v>99</v>
      </c>
      <c r="D90" s="30">
        <v>0</v>
      </c>
      <c r="E90" s="30">
        <v>0</v>
      </c>
      <c r="F90" s="30">
        <f t="shared" si="10"/>
        <v>488.638</v>
      </c>
      <c r="G90" s="30"/>
      <c r="H90" s="30"/>
      <c r="I90" s="30"/>
      <c r="J90" s="30">
        <v>488.638</v>
      </c>
      <c r="K90" s="30">
        <v>488.638</v>
      </c>
      <c r="L90" s="30"/>
      <c r="M90" s="34">
        <f t="shared" si="9"/>
        <v>587.6379999999999</v>
      </c>
    </row>
    <row r="91" spans="1:13" ht="55.5" customHeight="1">
      <c r="A91" s="13">
        <v>100103</v>
      </c>
      <c r="B91" s="15" t="s">
        <v>79</v>
      </c>
      <c r="C91" s="29"/>
      <c r="D91" s="30"/>
      <c r="E91" s="30"/>
      <c r="F91" s="30">
        <f t="shared" si="10"/>
        <v>0</v>
      </c>
      <c r="G91" s="30"/>
      <c r="H91" s="30"/>
      <c r="I91" s="30"/>
      <c r="J91" s="30"/>
      <c r="K91" s="30"/>
      <c r="L91" s="30"/>
      <c r="M91" s="34">
        <f t="shared" si="9"/>
        <v>0</v>
      </c>
    </row>
    <row r="92" spans="1:13" ht="12.75">
      <c r="A92" s="13">
        <v>150101</v>
      </c>
      <c r="B92" s="15" t="s">
        <v>101</v>
      </c>
      <c r="C92" s="29"/>
      <c r="D92" s="30"/>
      <c r="E92" s="30"/>
      <c r="F92" s="30">
        <f t="shared" si="10"/>
        <v>298.848</v>
      </c>
      <c r="G92" s="30"/>
      <c r="H92" s="30"/>
      <c r="I92" s="30"/>
      <c r="J92" s="30">
        <v>298.848</v>
      </c>
      <c r="K92" s="30">
        <v>298.848</v>
      </c>
      <c r="L92" s="30"/>
      <c r="M92" s="34">
        <f t="shared" si="9"/>
        <v>298.848</v>
      </c>
    </row>
    <row r="93" spans="1:13" ht="128.25" customHeight="1">
      <c r="A93" s="13">
        <v>100302</v>
      </c>
      <c r="B93" s="15" t="s">
        <v>71</v>
      </c>
      <c r="C93" s="29">
        <v>174.2</v>
      </c>
      <c r="D93" s="30">
        <v>0</v>
      </c>
      <c r="E93" s="30">
        <v>0</v>
      </c>
      <c r="F93" s="30">
        <f t="shared" si="10"/>
        <v>0</v>
      </c>
      <c r="G93" s="30"/>
      <c r="H93" s="30"/>
      <c r="I93" s="30"/>
      <c r="J93" s="30"/>
      <c r="K93" s="30"/>
      <c r="L93" s="30"/>
      <c r="M93" s="34">
        <f t="shared" si="9"/>
        <v>174.2</v>
      </c>
    </row>
    <row r="94" spans="1:13" ht="94.5" customHeight="1">
      <c r="A94" s="13">
        <v>170102</v>
      </c>
      <c r="B94" s="15" t="s">
        <v>8</v>
      </c>
      <c r="C94" s="29">
        <v>204.85</v>
      </c>
      <c r="D94" s="30">
        <v>0</v>
      </c>
      <c r="E94" s="30">
        <v>0</v>
      </c>
      <c r="F94" s="30">
        <f t="shared" si="10"/>
        <v>0</v>
      </c>
      <c r="G94" s="30"/>
      <c r="H94" s="30"/>
      <c r="I94" s="30"/>
      <c r="J94" s="30"/>
      <c r="K94" s="30"/>
      <c r="L94" s="30"/>
      <c r="M94" s="34">
        <f t="shared" si="9"/>
        <v>204.85</v>
      </c>
    </row>
    <row r="95" spans="1:13" ht="101.25" customHeight="1">
      <c r="A95" s="13">
        <v>170602</v>
      </c>
      <c r="B95" s="15" t="s">
        <v>72</v>
      </c>
      <c r="C95" s="29">
        <v>3669.371</v>
      </c>
      <c r="D95" s="30">
        <v>0</v>
      </c>
      <c r="E95" s="30">
        <v>0</v>
      </c>
      <c r="F95" s="30">
        <f t="shared" si="10"/>
        <v>0</v>
      </c>
      <c r="G95" s="30"/>
      <c r="H95" s="30"/>
      <c r="I95" s="30"/>
      <c r="J95" s="30"/>
      <c r="K95" s="30"/>
      <c r="L95" s="30"/>
      <c r="M95" s="34">
        <f t="shared" si="9"/>
        <v>3669.371</v>
      </c>
    </row>
    <row r="96" spans="1:13" ht="99.75" customHeight="1">
      <c r="A96" s="13">
        <v>170703</v>
      </c>
      <c r="B96" s="15" t="s">
        <v>73</v>
      </c>
      <c r="C96" s="29">
        <v>1210.3</v>
      </c>
      <c r="D96" s="30">
        <v>0</v>
      </c>
      <c r="E96" s="30">
        <v>40</v>
      </c>
      <c r="F96" s="30">
        <f t="shared" si="10"/>
        <v>598</v>
      </c>
      <c r="G96" s="30">
        <v>598</v>
      </c>
      <c r="H96" s="30"/>
      <c r="I96" s="30"/>
      <c r="J96" s="30"/>
      <c r="K96" s="30"/>
      <c r="L96" s="30"/>
      <c r="M96" s="34">
        <f t="shared" si="9"/>
        <v>1808.3</v>
      </c>
    </row>
    <row r="97" spans="1:13" ht="35.25" customHeight="1">
      <c r="A97" s="13">
        <v>170603</v>
      </c>
      <c r="B97" s="15" t="s">
        <v>12</v>
      </c>
      <c r="C97" s="29">
        <v>50</v>
      </c>
      <c r="D97" s="30">
        <v>0</v>
      </c>
      <c r="E97" s="30">
        <v>0</v>
      </c>
      <c r="F97" s="30">
        <f t="shared" si="10"/>
        <v>0</v>
      </c>
      <c r="G97" s="30"/>
      <c r="H97" s="30"/>
      <c r="I97" s="30"/>
      <c r="J97" s="30"/>
      <c r="K97" s="30"/>
      <c r="L97" s="30"/>
      <c r="M97" s="34">
        <f t="shared" si="9"/>
        <v>50</v>
      </c>
    </row>
    <row r="98" spans="1:13" ht="84" customHeight="1">
      <c r="A98" s="13">
        <v>240601</v>
      </c>
      <c r="B98" s="15" t="s">
        <v>11</v>
      </c>
      <c r="C98" s="29"/>
      <c r="D98" s="30"/>
      <c r="E98" s="30"/>
      <c r="F98" s="30">
        <f t="shared" si="10"/>
        <v>130</v>
      </c>
      <c r="G98" s="30"/>
      <c r="H98" s="30"/>
      <c r="I98" s="30"/>
      <c r="J98" s="30">
        <v>130</v>
      </c>
      <c r="K98" s="30"/>
      <c r="L98" s="30"/>
      <c r="M98" s="34">
        <f t="shared" si="9"/>
        <v>130</v>
      </c>
    </row>
    <row r="99" spans="1:13" ht="12.75">
      <c r="A99" s="13">
        <v>250404</v>
      </c>
      <c r="B99" s="15" t="s">
        <v>56</v>
      </c>
      <c r="C99" s="29">
        <v>67.625</v>
      </c>
      <c r="D99" s="30">
        <v>0</v>
      </c>
      <c r="E99" s="30">
        <v>0</v>
      </c>
      <c r="F99" s="30">
        <f t="shared" si="10"/>
        <v>0</v>
      </c>
      <c r="G99" s="30"/>
      <c r="H99" s="30"/>
      <c r="I99" s="30"/>
      <c r="J99" s="30"/>
      <c r="K99" s="30"/>
      <c r="L99" s="30"/>
      <c r="M99" s="34">
        <f t="shared" si="9"/>
        <v>67.625</v>
      </c>
    </row>
    <row r="100" spans="1:13" ht="12.75">
      <c r="A100" s="4">
        <v>220</v>
      </c>
      <c r="B100" s="17" t="s">
        <v>19</v>
      </c>
      <c r="C100" s="29">
        <f aca="true" t="shared" si="11" ref="C100:L100">C101+C102+C103+C104+C105+C106+C107+C108+C109+C111+C112+C113+C114+C115+C116+C110</f>
        <v>4896.442</v>
      </c>
      <c r="D100" s="29">
        <f t="shared" si="11"/>
        <v>2158.143</v>
      </c>
      <c r="E100" s="29">
        <f t="shared" si="11"/>
        <v>164.73199999999997</v>
      </c>
      <c r="F100" s="29">
        <f t="shared" si="11"/>
        <v>0</v>
      </c>
      <c r="G100" s="29">
        <f t="shared" si="11"/>
        <v>0</v>
      </c>
      <c r="H100" s="29">
        <f t="shared" si="11"/>
        <v>0</v>
      </c>
      <c r="I100" s="29">
        <f t="shared" si="11"/>
        <v>0</v>
      </c>
      <c r="J100" s="29">
        <f t="shared" si="11"/>
        <v>0</v>
      </c>
      <c r="K100" s="29">
        <f t="shared" si="11"/>
        <v>0</v>
      </c>
      <c r="L100" s="29">
        <f t="shared" si="11"/>
        <v>0</v>
      </c>
      <c r="M100" s="34">
        <f t="shared" si="9"/>
        <v>4896.442</v>
      </c>
    </row>
    <row r="101" spans="1:13" ht="25.5">
      <c r="A101" s="13">
        <v>10116</v>
      </c>
      <c r="B101" s="15" t="s">
        <v>1</v>
      </c>
      <c r="C101" s="29">
        <v>1114.6</v>
      </c>
      <c r="D101" s="30">
        <v>720.5</v>
      </c>
      <c r="E101" s="30">
        <v>0</v>
      </c>
      <c r="F101" s="30">
        <f t="shared" si="10"/>
        <v>0</v>
      </c>
      <c r="G101" s="30"/>
      <c r="H101" s="30"/>
      <c r="I101" s="30"/>
      <c r="J101" s="30"/>
      <c r="K101" s="30"/>
      <c r="L101" s="30"/>
      <c r="M101" s="34">
        <f t="shared" si="9"/>
        <v>1114.6</v>
      </c>
    </row>
    <row r="102" spans="1:13" ht="51">
      <c r="A102" s="13">
        <v>91103</v>
      </c>
      <c r="B102" s="15" t="s">
        <v>35</v>
      </c>
      <c r="C102" s="29">
        <v>30</v>
      </c>
      <c r="D102" s="30">
        <v>0</v>
      </c>
      <c r="E102" s="30">
        <v>0</v>
      </c>
      <c r="F102" s="30">
        <f t="shared" si="10"/>
        <v>0</v>
      </c>
      <c r="G102" s="30"/>
      <c r="H102" s="30"/>
      <c r="I102" s="30"/>
      <c r="J102" s="30"/>
      <c r="K102" s="30"/>
      <c r="L102" s="30"/>
      <c r="M102" s="34">
        <f t="shared" si="9"/>
        <v>30</v>
      </c>
    </row>
    <row r="103" spans="1:13" ht="89.25" customHeight="1">
      <c r="A103" s="13">
        <v>91209</v>
      </c>
      <c r="B103" s="15" t="s">
        <v>13</v>
      </c>
      <c r="C103" s="29">
        <v>74.3</v>
      </c>
      <c r="D103" s="30">
        <v>0</v>
      </c>
      <c r="E103" s="30">
        <v>0</v>
      </c>
      <c r="F103" s="30">
        <f t="shared" si="10"/>
        <v>0</v>
      </c>
      <c r="G103" s="30"/>
      <c r="H103" s="30"/>
      <c r="I103" s="30"/>
      <c r="J103" s="30"/>
      <c r="K103" s="30"/>
      <c r="L103" s="30"/>
      <c r="M103" s="34">
        <f t="shared" si="9"/>
        <v>74.3</v>
      </c>
    </row>
    <row r="104" spans="1:13" ht="12.75">
      <c r="A104" s="13">
        <v>90700</v>
      </c>
      <c r="B104" s="15" t="s">
        <v>47</v>
      </c>
      <c r="C104" s="29">
        <v>995.81</v>
      </c>
      <c r="D104" s="30">
        <v>571.48</v>
      </c>
      <c r="E104" s="30">
        <v>45.538</v>
      </c>
      <c r="F104" s="30">
        <f t="shared" si="10"/>
        <v>0</v>
      </c>
      <c r="G104" s="30"/>
      <c r="H104" s="30"/>
      <c r="I104" s="30"/>
      <c r="J104" s="30"/>
      <c r="K104" s="30"/>
      <c r="L104" s="30"/>
      <c r="M104" s="34">
        <f t="shared" si="9"/>
        <v>995.81</v>
      </c>
    </row>
    <row r="105" spans="1:13" ht="88.5" customHeight="1">
      <c r="A105" s="13">
        <v>130106</v>
      </c>
      <c r="B105" s="15" t="s">
        <v>74</v>
      </c>
      <c r="C105" s="29">
        <v>30</v>
      </c>
      <c r="D105" s="30">
        <v>0</v>
      </c>
      <c r="E105" s="30">
        <v>0</v>
      </c>
      <c r="F105" s="30">
        <f t="shared" si="10"/>
        <v>0</v>
      </c>
      <c r="G105" s="30"/>
      <c r="H105" s="30"/>
      <c r="I105" s="30"/>
      <c r="J105" s="30"/>
      <c r="K105" s="30"/>
      <c r="L105" s="30"/>
      <c r="M105" s="34">
        <f t="shared" si="9"/>
        <v>30</v>
      </c>
    </row>
    <row r="106" spans="1:13" ht="87" customHeight="1">
      <c r="A106" s="13">
        <v>130107</v>
      </c>
      <c r="B106" s="15" t="s">
        <v>75</v>
      </c>
      <c r="C106" s="29">
        <v>1129.3</v>
      </c>
      <c r="D106" s="30">
        <v>730</v>
      </c>
      <c r="E106" s="30">
        <v>112.473</v>
      </c>
      <c r="F106" s="30">
        <f t="shared" si="10"/>
        <v>0</v>
      </c>
      <c r="G106" s="30"/>
      <c r="H106" s="30"/>
      <c r="I106" s="30"/>
      <c r="J106" s="30"/>
      <c r="K106" s="30"/>
      <c r="L106" s="30"/>
      <c r="M106" s="34">
        <f t="shared" si="9"/>
        <v>1129.3</v>
      </c>
    </row>
    <row r="107" spans="1:13" ht="12.75">
      <c r="A107" s="13">
        <v>130112</v>
      </c>
      <c r="B107" s="15" t="s">
        <v>56</v>
      </c>
      <c r="C107" s="29">
        <v>115.6</v>
      </c>
      <c r="D107" s="30">
        <v>0</v>
      </c>
      <c r="E107" s="30">
        <v>0</v>
      </c>
      <c r="F107" s="30">
        <f t="shared" si="10"/>
        <v>0</v>
      </c>
      <c r="G107" s="30"/>
      <c r="H107" s="30"/>
      <c r="I107" s="30"/>
      <c r="J107" s="30"/>
      <c r="K107" s="30"/>
      <c r="L107" s="30"/>
      <c r="M107" s="34">
        <f t="shared" si="9"/>
        <v>115.6</v>
      </c>
    </row>
    <row r="108" spans="1:13" ht="215.25" customHeight="1">
      <c r="A108" s="13">
        <v>91108</v>
      </c>
      <c r="B108" s="15" t="s">
        <v>30</v>
      </c>
      <c r="C108" s="29">
        <v>19</v>
      </c>
      <c r="D108" s="30">
        <v>0</v>
      </c>
      <c r="E108" s="30">
        <v>0.7</v>
      </c>
      <c r="F108" s="30">
        <f t="shared" si="10"/>
        <v>0</v>
      </c>
      <c r="G108" s="30"/>
      <c r="H108" s="30"/>
      <c r="I108" s="30"/>
      <c r="J108" s="30"/>
      <c r="K108" s="30"/>
      <c r="L108" s="30"/>
      <c r="M108" s="34">
        <f t="shared" si="9"/>
        <v>19</v>
      </c>
    </row>
    <row r="109" spans="1:13" ht="58.5" customHeight="1">
      <c r="A109" s="13">
        <v>91101</v>
      </c>
      <c r="B109" s="15" t="s">
        <v>78</v>
      </c>
      <c r="C109" s="29">
        <v>204.931</v>
      </c>
      <c r="D109" s="30">
        <v>136.163</v>
      </c>
      <c r="E109" s="30">
        <v>6.021</v>
      </c>
      <c r="F109" s="30">
        <f t="shared" si="10"/>
        <v>0</v>
      </c>
      <c r="G109" s="30"/>
      <c r="H109" s="30"/>
      <c r="I109" s="30"/>
      <c r="J109" s="30"/>
      <c r="K109" s="30"/>
      <c r="L109" s="30"/>
      <c r="M109" s="34">
        <f t="shared" si="9"/>
        <v>204.931</v>
      </c>
    </row>
    <row r="110" spans="1:13" ht="76.5" customHeight="1">
      <c r="A110" s="13">
        <v>91102</v>
      </c>
      <c r="B110" s="15" t="s">
        <v>108</v>
      </c>
      <c r="C110" s="29">
        <v>15</v>
      </c>
      <c r="D110" s="30">
        <v>0</v>
      </c>
      <c r="E110" s="30">
        <v>0</v>
      </c>
      <c r="F110" s="30">
        <f t="shared" si="10"/>
        <v>0</v>
      </c>
      <c r="G110" s="30"/>
      <c r="H110" s="30"/>
      <c r="I110" s="30"/>
      <c r="J110" s="30"/>
      <c r="K110" s="30"/>
      <c r="L110" s="30"/>
      <c r="M110" s="34">
        <f t="shared" si="9"/>
        <v>15</v>
      </c>
    </row>
    <row r="111" spans="1:13" ht="12.75">
      <c r="A111" s="13">
        <v>250404</v>
      </c>
      <c r="B111" s="15" t="s">
        <v>56</v>
      </c>
      <c r="C111" s="29">
        <v>3</v>
      </c>
      <c r="D111" s="30">
        <v>0</v>
      </c>
      <c r="E111" s="30">
        <v>0</v>
      </c>
      <c r="F111" s="30">
        <f t="shared" si="10"/>
        <v>0</v>
      </c>
      <c r="G111" s="30"/>
      <c r="H111" s="30"/>
      <c r="I111" s="30"/>
      <c r="J111" s="30"/>
      <c r="K111" s="30"/>
      <c r="L111" s="30"/>
      <c r="M111" s="34">
        <f t="shared" si="9"/>
        <v>3</v>
      </c>
    </row>
    <row r="112" spans="1:13" ht="25.5">
      <c r="A112" s="13">
        <v>120100</v>
      </c>
      <c r="B112" s="15" t="s">
        <v>33</v>
      </c>
      <c r="C112" s="29">
        <v>99</v>
      </c>
      <c r="D112" s="30">
        <v>0</v>
      </c>
      <c r="E112" s="30">
        <v>0</v>
      </c>
      <c r="F112" s="30">
        <f t="shared" si="10"/>
        <v>0</v>
      </c>
      <c r="G112" s="30"/>
      <c r="H112" s="30"/>
      <c r="I112" s="30"/>
      <c r="J112" s="30"/>
      <c r="K112" s="30"/>
      <c r="L112" s="30"/>
      <c r="M112" s="34">
        <f t="shared" si="9"/>
        <v>99</v>
      </c>
    </row>
    <row r="113" spans="1:13" ht="12.75">
      <c r="A113" s="13">
        <v>120201</v>
      </c>
      <c r="B113" s="15" t="s">
        <v>14</v>
      </c>
      <c r="C113" s="29">
        <v>99</v>
      </c>
      <c r="D113" s="30">
        <v>0</v>
      </c>
      <c r="E113" s="30">
        <v>0</v>
      </c>
      <c r="F113" s="30">
        <f t="shared" si="10"/>
        <v>0</v>
      </c>
      <c r="G113" s="30"/>
      <c r="H113" s="30"/>
      <c r="I113" s="30"/>
      <c r="J113" s="30"/>
      <c r="K113" s="30"/>
      <c r="L113" s="30"/>
      <c r="M113" s="34">
        <f t="shared" si="9"/>
        <v>99</v>
      </c>
    </row>
    <row r="114" spans="1:13" ht="71.25" customHeight="1">
      <c r="A114" s="13">
        <v>250306</v>
      </c>
      <c r="B114" s="15" t="s">
        <v>97</v>
      </c>
      <c r="C114" s="29"/>
      <c r="D114" s="30"/>
      <c r="E114" s="30"/>
      <c r="F114" s="30">
        <f t="shared" si="10"/>
        <v>0</v>
      </c>
      <c r="G114" s="30"/>
      <c r="H114" s="30"/>
      <c r="I114" s="30"/>
      <c r="J114" s="30"/>
      <c r="K114" s="30"/>
      <c r="L114" s="30"/>
      <c r="M114" s="34">
        <f t="shared" si="9"/>
        <v>0</v>
      </c>
    </row>
    <row r="115" spans="1:13" ht="81" customHeight="1">
      <c r="A115" s="13">
        <v>250311</v>
      </c>
      <c r="B115" s="15" t="s">
        <v>16</v>
      </c>
      <c r="C115" s="29">
        <v>692.535</v>
      </c>
      <c r="D115" s="30">
        <v>0</v>
      </c>
      <c r="E115" s="30">
        <v>0</v>
      </c>
      <c r="F115" s="30">
        <f t="shared" si="10"/>
        <v>0</v>
      </c>
      <c r="G115" s="30"/>
      <c r="H115" s="30"/>
      <c r="I115" s="30"/>
      <c r="J115" s="30"/>
      <c r="K115" s="30"/>
      <c r="L115" s="30"/>
      <c r="M115" s="34">
        <f t="shared" si="9"/>
        <v>692.535</v>
      </c>
    </row>
    <row r="116" spans="1:13" ht="12.75">
      <c r="A116" s="13">
        <v>250315</v>
      </c>
      <c r="B116" s="15" t="s">
        <v>31</v>
      </c>
      <c r="C116" s="29">
        <v>274.366</v>
      </c>
      <c r="D116" s="30">
        <v>0</v>
      </c>
      <c r="E116" s="30">
        <v>0</v>
      </c>
      <c r="F116" s="30">
        <f t="shared" si="10"/>
        <v>0</v>
      </c>
      <c r="G116" s="30"/>
      <c r="H116" s="30"/>
      <c r="I116" s="30"/>
      <c r="J116" s="30"/>
      <c r="K116" s="30"/>
      <c r="L116" s="30"/>
      <c r="M116" s="34">
        <f t="shared" si="9"/>
        <v>274.366</v>
      </c>
    </row>
    <row r="117" spans="1:13" ht="60" customHeight="1">
      <c r="A117" s="4">
        <v>191</v>
      </c>
      <c r="B117" s="17" t="s">
        <v>80</v>
      </c>
      <c r="C117" s="29">
        <f>C118+C119+C120+C121+C122</f>
        <v>607.7620000000001</v>
      </c>
      <c r="D117" s="29">
        <f>D118+D119+D120+D121+D122</f>
        <v>402.002</v>
      </c>
      <c r="E117" s="29">
        <f>E118+E119+E120+E121+E122</f>
        <v>22.9</v>
      </c>
      <c r="F117" s="30">
        <f t="shared" si="10"/>
        <v>140.161</v>
      </c>
      <c r="G117" s="29">
        <f aca="true" t="shared" si="12" ref="G117:L117">G118+G119+G120+G121+G122</f>
        <v>0</v>
      </c>
      <c r="H117" s="29">
        <f t="shared" si="12"/>
        <v>0</v>
      </c>
      <c r="I117" s="29">
        <f t="shared" si="12"/>
        <v>0</v>
      </c>
      <c r="J117" s="29">
        <f t="shared" si="12"/>
        <v>140.161</v>
      </c>
      <c r="K117" s="29">
        <f t="shared" si="12"/>
        <v>0</v>
      </c>
      <c r="L117" s="29">
        <f t="shared" si="12"/>
        <v>0</v>
      </c>
      <c r="M117" s="34">
        <f t="shared" si="9"/>
        <v>747.923</v>
      </c>
    </row>
    <row r="118" spans="1:13" ht="25.5">
      <c r="A118" s="13">
        <v>10116</v>
      </c>
      <c r="B118" s="15" t="s">
        <v>1</v>
      </c>
      <c r="C118" s="29">
        <v>539.2</v>
      </c>
      <c r="D118" s="30">
        <v>352.1</v>
      </c>
      <c r="E118" s="30">
        <v>22.9</v>
      </c>
      <c r="F118" s="30">
        <f t="shared" si="10"/>
        <v>0</v>
      </c>
      <c r="G118" s="30"/>
      <c r="H118" s="30"/>
      <c r="I118" s="30"/>
      <c r="J118" s="30"/>
      <c r="K118" s="30"/>
      <c r="L118" s="30"/>
      <c r="M118" s="34">
        <f t="shared" si="9"/>
        <v>539.2</v>
      </c>
    </row>
    <row r="119" spans="1:13" ht="12.75">
      <c r="A119" s="13">
        <v>150101</v>
      </c>
      <c r="B119" s="15" t="s">
        <v>101</v>
      </c>
      <c r="C119" s="29"/>
      <c r="D119" s="30"/>
      <c r="E119" s="30"/>
      <c r="F119" s="30">
        <f t="shared" si="10"/>
        <v>0</v>
      </c>
      <c r="G119" s="30"/>
      <c r="H119" s="30"/>
      <c r="I119" s="30"/>
      <c r="J119" s="30"/>
      <c r="K119" s="30"/>
      <c r="L119" s="30"/>
      <c r="M119" s="34">
        <f t="shared" si="9"/>
        <v>0</v>
      </c>
    </row>
    <row r="120" spans="1:13" ht="68.25" customHeight="1">
      <c r="A120" s="13">
        <v>240601</v>
      </c>
      <c r="B120" s="15" t="s">
        <v>34</v>
      </c>
      <c r="C120" s="29"/>
      <c r="D120" s="30"/>
      <c r="E120" s="30"/>
      <c r="F120" s="30">
        <f t="shared" si="10"/>
        <v>140.161</v>
      </c>
      <c r="G120" s="30"/>
      <c r="H120" s="30"/>
      <c r="I120" s="30"/>
      <c r="J120" s="30">
        <v>140.161</v>
      </c>
      <c r="K120" s="30"/>
      <c r="L120" s="30"/>
      <c r="M120" s="34">
        <f t="shared" si="9"/>
        <v>140.161</v>
      </c>
    </row>
    <row r="121" spans="1:13" ht="25.5">
      <c r="A121" s="13">
        <v>200700</v>
      </c>
      <c r="B121" s="15" t="s">
        <v>112</v>
      </c>
      <c r="C121" s="29">
        <v>68.562</v>
      </c>
      <c r="D121" s="30">
        <v>49.902</v>
      </c>
      <c r="E121" s="30">
        <v>0</v>
      </c>
      <c r="F121" s="30">
        <f t="shared" si="10"/>
        <v>0</v>
      </c>
      <c r="G121" s="30"/>
      <c r="H121" s="30"/>
      <c r="I121" s="30"/>
      <c r="J121" s="30"/>
      <c r="K121" s="30"/>
      <c r="L121" s="30"/>
      <c r="M121" s="34">
        <f t="shared" si="9"/>
        <v>68.562</v>
      </c>
    </row>
    <row r="122" spans="1:13" ht="157.5" customHeight="1">
      <c r="A122" s="13">
        <v>250913</v>
      </c>
      <c r="B122" s="15" t="s">
        <v>98</v>
      </c>
      <c r="C122" s="29"/>
      <c r="D122" s="30"/>
      <c r="E122" s="30"/>
      <c r="F122" s="30">
        <f t="shared" si="10"/>
        <v>0</v>
      </c>
      <c r="G122" s="30"/>
      <c r="H122" s="30"/>
      <c r="I122" s="30"/>
      <c r="J122" s="30"/>
      <c r="K122" s="30"/>
      <c r="L122" s="30"/>
      <c r="M122" s="34">
        <f t="shared" si="9"/>
        <v>0</v>
      </c>
    </row>
    <row r="123" spans="1:13" ht="12.75">
      <c r="A123" s="4">
        <v>300</v>
      </c>
      <c r="B123" s="17" t="s">
        <v>15</v>
      </c>
      <c r="C123" s="29">
        <f>C124</f>
        <v>5274.528</v>
      </c>
      <c r="D123" s="29">
        <f aca="true" t="shared" si="13" ref="D123:M123">D124</f>
        <v>0</v>
      </c>
      <c r="E123" s="29">
        <f t="shared" si="13"/>
        <v>0</v>
      </c>
      <c r="F123" s="29">
        <f t="shared" si="13"/>
        <v>0</v>
      </c>
      <c r="G123" s="29">
        <f t="shared" si="13"/>
        <v>0</v>
      </c>
      <c r="H123" s="29">
        <f t="shared" si="13"/>
        <v>0</v>
      </c>
      <c r="I123" s="29">
        <f t="shared" si="13"/>
        <v>0</v>
      </c>
      <c r="J123" s="29">
        <f t="shared" si="13"/>
        <v>0</v>
      </c>
      <c r="K123" s="29">
        <f t="shared" si="13"/>
        <v>0</v>
      </c>
      <c r="L123" s="29">
        <f t="shared" si="13"/>
        <v>0</v>
      </c>
      <c r="M123" s="29">
        <f t="shared" si="13"/>
        <v>0</v>
      </c>
    </row>
    <row r="124" spans="1:13" ht="12.75">
      <c r="A124" s="13">
        <v>3000</v>
      </c>
      <c r="B124" s="15" t="s">
        <v>15</v>
      </c>
      <c r="C124" s="30">
        <v>5274.528</v>
      </c>
      <c r="D124" s="30">
        <v>0</v>
      </c>
      <c r="E124" s="30">
        <v>0</v>
      </c>
      <c r="F124" s="30"/>
      <c r="G124" s="30"/>
      <c r="H124" s="30"/>
      <c r="I124" s="30"/>
      <c r="J124" s="30"/>
      <c r="K124" s="30"/>
      <c r="L124" s="30"/>
      <c r="M124" s="34"/>
    </row>
    <row r="125" spans="1:13" ht="25.5">
      <c r="A125" s="24"/>
      <c r="B125" s="17" t="s">
        <v>76</v>
      </c>
      <c r="C125" s="29">
        <f>C18+C24+C37+C44+C75+C77+C85+C100+C117+C123</f>
        <v>261988.7</v>
      </c>
      <c r="D125" s="29">
        <f aca="true" t="shared" si="14" ref="D125:L125">D18+D24+D37+D44+D75+D77+D85+D100+D117+D123</f>
        <v>97793.31300000001</v>
      </c>
      <c r="E125" s="29">
        <f t="shared" si="14"/>
        <v>14756.422999999999</v>
      </c>
      <c r="F125" s="29">
        <f t="shared" si="14"/>
        <v>7684.163</v>
      </c>
      <c r="G125" s="29">
        <f t="shared" si="14"/>
        <v>4678.132</v>
      </c>
      <c r="H125" s="29">
        <f t="shared" si="14"/>
        <v>1019.8</v>
      </c>
      <c r="I125" s="29">
        <f t="shared" si="14"/>
        <v>75.19999999999999</v>
      </c>
      <c r="J125" s="29">
        <f t="shared" si="14"/>
        <v>3006.031</v>
      </c>
      <c r="K125" s="29">
        <f t="shared" si="14"/>
        <v>2658.87</v>
      </c>
      <c r="L125" s="29">
        <f t="shared" si="14"/>
        <v>0</v>
      </c>
      <c r="M125" s="29">
        <f>C125+F125</f>
        <v>269672.863</v>
      </c>
    </row>
    <row r="126" spans="1:13" ht="12.75">
      <c r="A126" s="25"/>
      <c r="B126" s="25"/>
      <c r="C126" s="25"/>
      <c r="D126" s="25"/>
      <c r="E126" s="25"/>
      <c r="F126" s="25"/>
      <c r="G126" s="25"/>
      <c r="H126" s="25"/>
      <c r="I126" s="25"/>
      <c r="J126" s="25"/>
      <c r="K126" s="25"/>
      <c r="L126" s="25"/>
      <c r="M126" s="25"/>
    </row>
    <row r="127" spans="1:13" ht="12.75">
      <c r="A127" s="25"/>
      <c r="B127" s="26" t="s">
        <v>77</v>
      </c>
      <c r="C127" s="25"/>
      <c r="D127" s="25"/>
      <c r="E127" s="25"/>
      <c r="F127" s="25" t="s">
        <v>102</v>
      </c>
      <c r="G127" s="25"/>
      <c r="H127" s="74"/>
      <c r="I127" s="74"/>
      <c r="J127" s="25"/>
      <c r="K127" s="25"/>
      <c r="L127" s="25"/>
      <c r="M127" s="25"/>
    </row>
    <row r="128" spans="1:13" ht="15.75">
      <c r="A128" s="27"/>
      <c r="B128" s="28"/>
      <c r="C128" s="28"/>
      <c r="D128" s="28"/>
      <c r="E128" s="28"/>
      <c r="F128" s="28"/>
      <c r="G128" s="28"/>
      <c r="H128" s="28"/>
      <c r="I128" s="28"/>
      <c r="J128" s="28"/>
      <c r="K128" s="28"/>
      <c r="L128" s="28"/>
      <c r="M128" s="28"/>
    </row>
  </sheetData>
  <mergeCells count="45">
    <mergeCell ref="H127:I127"/>
    <mergeCell ref="I52:I53"/>
    <mergeCell ref="J52:J53"/>
    <mergeCell ref="L52:L53"/>
    <mergeCell ref="M52:M53"/>
    <mergeCell ref="J50:J51"/>
    <mergeCell ref="L50:L51"/>
    <mergeCell ref="M50:M51"/>
    <mergeCell ref="A52:A53"/>
    <mergeCell ref="C52:C53"/>
    <mergeCell ref="D52:D53"/>
    <mergeCell ref="E52:E53"/>
    <mergeCell ref="F52:F53"/>
    <mergeCell ref="G52:G53"/>
    <mergeCell ref="H52:H53"/>
    <mergeCell ref="F50:F51"/>
    <mergeCell ref="G50:G51"/>
    <mergeCell ref="H50:H51"/>
    <mergeCell ref="I50:I51"/>
    <mergeCell ref="A50:A51"/>
    <mergeCell ref="C50:C51"/>
    <mergeCell ref="D50:D51"/>
    <mergeCell ref="E50:E51"/>
    <mergeCell ref="J9:J16"/>
    <mergeCell ref="K9:L9"/>
    <mergeCell ref="D10:D16"/>
    <mergeCell ref="E10:E16"/>
    <mergeCell ref="H10:H16"/>
    <mergeCell ref="I10:I16"/>
    <mergeCell ref="K10:K16"/>
    <mergeCell ref="L11:L16"/>
    <mergeCell ref="C8:E8"/>
    <mergeCell ref="F8:L8"/>
    <mergeCell ref="M8:M16"/>
    <mergeCell ref="A9:A16"/>
    <mergeCell ref="B9:B16"/>
    <mergeCell ref="C9:C16"/>
    <mergeCell ref="D9:E9"/>
    <mergeCell ref="F9:F16"/>
    <mergeCell ref="G9:G16"/>
    <mergeCell ref="H9:I9"/>
    <mergeCell ref="J1:M1"/>
    <mergeCell ref="J2:M2"/>
    <mergeCell ref="J3:M3"/>
    <mergeCell ref="A5:M5"/>
  </mergeCells>
  <printOptions/>
  <pageMargins left="0.34" right="0.23" top="0.36" bottom="0.59" header="0.17" footer="0.28"/>
  <pageSetup fitToHeight="15" horizontalDpi="600" verticalDpi="600" orientation="landscape" paperSize="9" scale="73" r:id="rId1"/>
  <rowBreaks count="1" manualBreakCount="1">
    <brk id="11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2011-01-17T09:43:13Z</cp:lastPrinted>
  <dcterms:created xsi:type="dcterms:W3CDTF">2003-01-09T07:43:26Z</dcterms:created>
  <dcterms:modified xsi:type="dcterms:W3CDTF">2011-01-17T09:47:01Z</dcterms:modified>
  <cp:category/>
  <cp:version/>
  <cp:contentType/>
  <cp:contentStatus/>
</cp:coreProperties>
</file>