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19335" windowHeight="10545" activeTab="0"/>
  </bookViews>
  <sheets>
    <sheet name="Бюджетний запит -Додатковий  ві" sheetId="1" r:id="rId1"/>
  </sheets>
  <definedNames>
    <definedName name="_xlnm.Print_Area" localSheetId="0">'Бюджетний запит -Додатковий  ві'!$B$1:$O$73</definedName>
  </definedNames>
  <calcPr fullCalcOnLoad="1"/>
</workbook>
</file>

<file path=xl/sharedStrings.xml><?xml version="1.0" encoding="utf-8"?>
<sst xmlns="http://schemas.openxmlformats.org/spreadsheetml/2006/main" count="155" uniqueCount="92">
  <si>
    <t>1.Управління з виконання політики Лисичанської міської ради в галузі житлово-комунального господарства</t>
  </si>
  <si>
    <t>(найменування головного розпорядника коштів місцевого бюджету)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</si>
  <si>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</si>
  <si>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</si>
  <si>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</si>
  <si>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</si>
  <si>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</si>
  <si>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</si>
  <si>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</si>
  <si>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</si>
  <si>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</si>
  <si>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</si>
  <si>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</si>
  <si>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</si>
  <si>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</si>
  <si>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</si>
  <si>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</si>
  <si>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</si>
  <si>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</si>
  <si>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</si>
  <si>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%</t>
  </si>
  <si>
    <t>індикативні прогнозні показники</t>
  </si>
  <si>
    <t>8</t>
  </si>
  <si>
    <t>Начальник управління</t>
  </si>
  <si>
    <t>Сахань В.Г.</t>
  </si>
  <si>
    <t>(підпис)</t>
  </si>
  <si>
    <t>(прізвище та ініціали)</t>
  </si>
  <si>
    <t>необхідно додатково (+)</t>
  </si>
  <si>
    <t>2. Управління з виконання політики Лисичанської міської ради в галузі житлово-комунального господарства</t>
  </si>
  <si>
    <t>затрат</t>
  </si>
  <si>
    <t>продукту</t>
  </si>
  <si>
    <t>ефективності</t>
  </si>
  <si>
    <t>якості</t>
  </si>
  <si>
    <t>(грн)</t>
  </si>
  <si>
    <t>грн.</t>
  </si>
  <si>
    <t>2021 рік (прогноз)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</si>
  <si>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</si>
  <si>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</si>
  <si>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розрахунково</t>
  </si>
  <si>
    <t>рішення міської ради</t>
  </si>
  <si>
    <t>Підвищення безпеки дорожнього руху</t>
  </si>
  <si>
    <t>обсяг видатків, в т.ч.</t>
  </si>
  <si>
    <t>тис.кв.м.</t>
  </si>
  <si>
    <t>Оплата послуг (крім комунальних)</t>
  </si>
  <si>
    <t>Проведення поточного ремонту об'єктів транспортної інфраструктури</t>
  </si>
  <si>
    <t>площа вулично-дорожньої мережі, всього</t>
  </si>
  <si>
    <t>лист балансоутримувача</t>
  </si>
  <si>
    <t>перелік автомобільних доріг</t>
  </si>
  <si>
    <t>площа вулично-дорожньої мережі, на яких планується провести поточний ремонт</t>
  </si>
  <si>
    <t>результати огляду</t>
  </si>
  <si>
    <t xml:space="preserve"> середня вартість 1 кв. м поточного ремонту вулично-дорожньої мережі</t>
  </si>
  <si>
    <t>динаміка відремонтованої за рахунок поточного ремонту площі вулично-дорожної мережі порівняно з попереднім роком</t>
  </si>
  <si>
    <t>Началник відділу планування та економічного аналізу</t>
  </si>
  <si>
    <t>Єрьоменко О.В.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</si>
  <si>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</si>
  <si>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</si>
  <si>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</si>
  <si>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03364197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</si>
  <si>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</si>
  <si>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</si>
  <si>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</si>
  <si>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</si>
  <si>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</si>
  <si>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</si>
  <si>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</si>
  <si>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Код </t>
  </si>
  <si>
    <t>Зміна результативних показників бюджетної програми у разі передбачення додаткових коштів:</t>
  </si>
  <si>
    <t>Субсидії та поточні трансферти підприємствам (установам, організаціям)</t>
  </si>
  <si>
    <t>Утримання доріг</t>
  </si>
  <si>
    <t>3.   1217461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</si>
  <si>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</si>
  <si>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БЮДЖЕТНИЙ ЗАПИТ НА 2020 – 2022 РОКИ додатковий ( Форма 2020-3 )</t>
  </si>
  <si>
    <t xml:space="preserve">1) додаткові витрати на 2020 рік  за бюджетними 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</si>
  <si>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</si>
  <si>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</si>
  <si>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</si>
  <si>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</si>
  <si>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Забезпечення безпеки дорожнього руху, виконання Програми розвитку житлово-комунального господарства та благоустрою м. Лисичанська на 2020 рік, яка затверджена рішенням Лисичанської міської ради від 28.11.2019 р. № 79/1146</t>
  </si>
  <si>
    <t>поточний ремонт автодоріг в т.ч.</t>
  </si>
  <si>
    <t>поточний ремонт асфальтобетонного покриття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</si>
  <si>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програми: </t>
    </r>
    <r>
      <rPr>
        <sz val="9"/>
        <rFont val="Times New Roman"/>
        <family val="1"/>
      </rPr>
      <t>підвищення рівня небезпеки дорожнього руху, погіршення стану автодоріг, альтернатива відсутня</t>
    </r>
  </si>
  <si>
    <t>2) додаткові витрати на  2021-2022 роки за бюджетними програмами:</t>
  </si>
  <si>
    <t>2022 рік (прогноз)</t>
  </si>
  <si>
    <t>Обґрунтування необхідності додаткових коштів на 2021-2022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</si>
  <si>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</si>
  <si>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</si>
  <si>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Головний спеціаліст відділу планування та економічного аналізу</t>
  </si>
  <si>
    <t>Кримченко К.В.</t>
  </si>
  <si>
    <t>2020 рік (проект) в межах доведених граничних обсягів</t>
  </si>
  <si>
    <t>2020 рік (проект) зміни  зміни у разі передбачення додаткових коштів</t>
  </si>
  <si>
    <t>Поточний ремонт автодоріг
(вул. Текстильна)</t>
  </si>
  <si>
    <t xml:space="preserve"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</si>
</sst>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  <numFmt numFmtId="194" formatCode="#,##0.0000"/>
  </numFmts>
  <fonts count="3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Times New Roman"/>
      <family val="1"/>
    </font>
    <font>
      <sz val="8"/>
      <color indexed="9"/>
      <name val="Times New Roman"/>
      <family val="1"/>
    </font>
    <font>
      <i/>
      <sz val="7"/>
      <color indexed="9"/>
      <name val="Times New Roman"/>
      <family val="1"/>
    </font>
    <font>
      <i/>
      <sz val="8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10" xfId="0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top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" fontId="12" fillId="0" borderId="16" xfId="0" applyNumberFormat="1" applyFont="1" applyBorder="1" applyAlignment="1" applyProtection="1">
      <alignment horizontal="center" vertical="center" wrapText="1"/>
      <protection/>
    </xf>
    <xf numFmtId="3" fontId="12" fillId="0" borderId="16" xfId="0" applyNumberFormat="1" applyFont="1" applyFill="1" applyBorder="1" applyAlignment="1" applyProtection="1">
      <alignment horizontal="center" vertical="center" wrapText="1"/>
      <protection/>
    </xf>
    <xf numFmtId="3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 applyProtection="1">
      <alignment vertical="center" wrapText="1"/>
      <protection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21" xfId="0" applyNumberFormat="1" applyFont="1" applyBorder="1" applyAlignment="1" applyProtection="1">
      <alignment horizontal="center" vertical="center" wrapText="1"/>
      <protection/>
    </xf>
    <xf numFmtId="3" fontId="34" fillId="0" borderId="10" xfId="0" applyNumberFormat="1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left" vertical="center" wrapText="1"/>
      <protection/>
    </xf>
    <xf numFmtId="3" fontId="33" fillId="0" borderId="22" xfId="0" applyNumberFormat="1" applyFont="1" applyBorder="1" applyAlignment="1" applyProtection="1">
      <alignment horizontal="center" vertical="center" wrapText="1"/>
      <protection/>
    </xf>
    <xf numFmtId="3" fontId="34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183" fontId="6" fillId="0" borderId="10" xfId="0" applyNumberFormat="1" applyFont="1" applyBorder="1" applyAlignment="1" applyProtection="1">
      <alignment horizontal="center" vertical="center" wrapText="1"/>
      <protection/>
    </xf>
    <xf numFmtId="3" fontId="12" fillId="0" borderId="16" xfId="0" applyNumberFormat="1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3" fillId="0" borderId="16" xfId="0" applyFont="1" applyBorder="1" applyAlignment="1" applyProtection="1">
      <alignment horizontal="center" vertical="center" wrapText="1"/>
      <protection/>
    </xf>
    <xf numFmtId="3" fontId="33" fillId="0" borderId="23" xfId="0" applyNumberFormat="1" applyFont="1" applyBorder="1" applyAlignment="1" applyProtection="1">
      <alignment horizontal="center" vertical="center" wrapText="1"/>
      <protection/>
    </xf>
    <xf numFmtId="3" fontId="33" fillId="0" borderId="24" xfId="0" applyNumberFormat="1" applyFont="1" applyBorder="1" applyAlignment="1" applyProtection="1">
      <alignment horizontal="center" vertical="center" wrapText="1"/>
      <protection/>
    </xf>
    <xf numFmtId="3" fontId="33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1" fillId="0" borderId="26" xfId="0" applyFont="1" applyBorder="1" applyAlignment="1" applyProtection="1">
      <alignment horizontal="center" vertical="top" wrapText="1"/>
      <protection/>
    </xf>
    <xf numFmtId="0" fontId="33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184" fontId="33" fillId="0" borderId="23" xfId="0" applyNumberFormat="1" applyFont="1" applyBorder="1" applyAlignment="1" applyProtection="1">
      <alignment horizontal="center" vertical="center" wrapText="1"/>
      <protection/>
    </xf>
    <xf numFmtId="184" fontId="33" fillId="0" borderId="25" xfId="0" applyNumberFormat="1" applyFont="1" applyBorder="1" applyAlignment="1" applyProtection="1">
      <alignment horizontal="center" vertical="center" wrapText="1"/>
      <protection/>
    </xf>
    <xf numFmtId="184" fontId="33" fillId="0" borderId="22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93" fontId="33" fillId="0" borderId="23" xfId="0" applyNumberFormat="1" applyFont="1" applyBorder="1" applyAlignment="1" applyProtection="1">
      <alignment horizontal="center" vertical="center" wrapText="1"/>
      <protection/>
    </xf>
    <xf numFmtId="193" fontId="33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93" fontId="33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18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8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34" fillId="0" borderId="16" xfId="0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13" fillId="0" borderId="32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36" fillId="0" borderId="16" xfId="0" applyFont="1" applyBorder="1" applyAlignment="1" applyProtection="1">
      <alignment horizontal="left" vertical="center" wrapText="1"/>
      <protection/>
    </xf>
    <xf numFmtId="0" fontId="36" fillId="0" borderId="32" xfId="0" applyFont="1" applyBorder="1" applyAlignment="1" applyProtection="1">
      <alignment horizontal="left" vertical="center" wrapText="1"/>
      <protection/>
    </xf>
    <xf numFmtId="0" fontId="36" fillId="0" borderId="26" xfId="0" applyFont="1" applyBorder="1" applyAlignment="1" applyProtection="1">
      <alignment horizontal="left" vertical="center" wrapText="1"/>
      <protection/>
    </xf>
    <xf numFmtId="0" fontId="36" fillId="0" borderId="28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view="pageBreakPreview" zoomScale="130" zoomScaleNormal="130" zoomScaleSheetLayoutView="130" workbookViewId="0" topLeftCell="B17">
      <selection activeCell="B15" sqref="B15:N15"/>
    </sheetView>
  </sheetViews>
  <sheetFormatPr defaultColWidth="9.140625" defaultRowHeight="12.75" outlineLevelRow="1"/>
  <cols>
    <col min="1" max="1" width="8.8515625" style="4" hidden="1" customWidth="1"/>
    <col min="2" max="2" width="5.8515625" style="4" customWidth="1"/>
    <col min="3" max="3" width="6.8515625" style="4" customWidth="1"/>
    <col min="4" max="4" width="21.00390625" style="4" customWidth="1"/>
    <col min="5" max="7" width="11.7109375" style="4" customWidth="1"/>
    <col min="8" max="8" width="6.7109375" style="4" customWidth="1"/>
    <col min="9" max="9" width="5.00390625" style="4" customWidth="1"/>
    <col min="10" max="10" width="11.7109375" style="4" customWidth="1"/>
    <col min="11" max="11" width="14.140625" style="4" customWidth="1"/>
    <col min="12" max="12" width="5.421875" style="4" customWidth="1"/>
    <col min="13" max="13" width="4.8515625" style="4" customWidth="1"/>
    <col min="14" max="14" width="15.28125" style="4" customWidth="1"/>
    <col min="15" max="15" width="4.57421875" style="4" customWidth="1"/>
    <col min="16" max="16" width="6.8515625" style="4" customWidth="1"/>
    <col min="17" max="17" width="7.140625" style="4" customWidth="1"/>
    <col min="18" max="18" width="5.57421875" style="4" customWidth="1"/>
    <col min="19" max="16384" width="9.140625" style="4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51" t="s">
        <v>70</v>
      </c>
      <c r="M1" s="51"/>
      <c r="N1" s="51"/>
      <c r="O1" s="51"/>
      <c r="P1" s="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51"/>
      <c r="M2" s="51"/>
      <c r="N2" s="51"/>
      <c r="O2" s="51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1"/>
      <c r="M3" s="51"/>
      <c r="N3" s="51"/>
      <c r="O3" s="51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1"/>
      <c r="M4" s="51"/>
      <c r="N4" s="51"/>
      <c r="O4" s="51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51"/>
      <c r="M5" s="51"/>
      <c r="N5" s="51"/>
      <c r="O5" s="51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51"/>
      <c r="M6" s="51"/>
      <c r="N6" s="51"/>
      <c r="O6" s="51"/>
      <c r="P6" s="3"/>
    </row>
    <row r="7" spans="1:18" ht="16.5" customHeight="1">
      <c r="A7" s="3"/>
      <c r="B7" s="91" t="s">
        <v>71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3"/>
      <c r="P7" s="3"/>
      <c r="R7" s="5"/>
    </row>
    <row r="8" spans="1:16" ht="15.75" customHeight="1">
      <c r="A8" s="3"/>
      <c r="B8" s="77" t="s">
        <v>0</v>
      </c>
      <c r="C8" s="92"/>
      <c r="D8" s="92"/>
      <c r="E8" s="92"/>
      <c r="F8" s="92"/>
      <c r="G8" s="92"/>
      <c r="H8" s="92"/>
      <c r="I8" s="92"/>
      <c r="J8" s="92"/>
      <c r="K8" s="80">
        <v>12</v>
      </c>
      <c r="L8" s="80"/>
      <c r="M8" s="14"/>
      <c r="N8" s="20" t="s">
        <v>57</v>
      </c>
      <c r="O8" s="3"/>
      <c r="P8" s="3"/>
    </row>
    <row r="9" spans="1:16" ht="24.75" customHeight="1">
      <c r="A9" s="3"/>
      <c r="B9" s="93" t="s">
        <v>1</v>
      </c>
      <c r="C9" s="93"/>
      <c r="D9" s="93"/>
      <c r="E9" s="93"/>
      <c r="F9" s="93"/>
      <c r="G9" s="93"/>
      <c r="H9" s="93"/>
      <c r="I9" s="93"/>
      <c r="J9" s="93"/>
      <c r="K9" s="94" t="s">
        <v>54</v>
      </c>
      <c r="L9" s="94"/>
      <c r="M9" s="12"/>
      <c r="N9" s="11" t="s">
        <v>55</v>
      </c>
      <c r="O9" s="3"/>
      <c r="P9" s="3"/>
    </row>
    <row r="10" spans="1:16" ht="15.75" customHeight="1">
      <c r="A10" s="3"/>
      <c r="B10" s="39" t="s">
        <v>28</v>
      </c>
      <c r="C10" s="39"/>
      <c r="D10" s="39"/>
      <c r="E10" s="39"/>
      <c r="F10" s="39"/>
      <c r="G10" s="39"/>
      <c r="H10" s="39"/>
      <c r="I10" s="39"/>
      <c r="J10" s="77"/>
      <c r="K10" s="80">
        <v>121</v>
      </c>
      <c r="L10" s="80"/>
      <c r="M10" s="15"/>
      <c r="N10" s="20" t="s">
        <v>57</v>
      </c>
      <c r="O10" s="3"/>
      <c r="P10" s="3"/>
    </row>
    <row r="11" spans="1:16" ht="40.5" customHeight="1">
      <c r="A11" s="3"/>
      <c r="B11" s="78" t="s">
        <v>2</v>
      </c>
      <c r="C11" s="78"/>
      <c r="D11" s="78"/>
      <c r="E11" s="78"/>
      <c r="F11" s="78"/>
      <c r="G11" s="78"/>
      <c r="H11" s="78"/>
      <c r="I11" s="78"/>
      <c r="J11" s="78"/>
      <c r="K11" s="79" t="s">
        <v>56</v>
      </c>
      <c r="L11" s="79"/>
      <c r="M11" s="13"/>
      <c r="N11" s="11" t="s">
        <v>55</v>
      </c>
      <c r="O11" s="3"/>
      <c r="P11" s="3"/>
    </row>
    <row r="12" spans="1:16" ht="24.75" customHeight="1">
      <c r="A12" s="3"/>
      <c r="B12" s="81" t="s">
        <v>69</v>
      </c>
      <c r="C12" s="82"/>
      <c r="D12" s="18">
        <v>7461</v>
      </c>
      <c r="E12" s="21" t="s">
        <v>63</v>
      </c>
      <c r="F12" s="83" t="s">
        <v>64</v>
      </c>
      <c r="G12" s="83"/>
      <c r="H12" s="83"/>
      <c r="I12" s="83"/>
      <c r="J12" s="83"/>
      <c r="K12" s="83"/>
      <c r="L12" s="83"/>
      <c r="M12" s="83"/>
      <c r="N12" s="19">
        <v>12208100000</v>
      </c>
      <c r="O12" s="3"/>
      <c r="P12" s="3"/>
    </row>
    <row r="13" spans="1:16" ht="32.25" customHeight="1">
      <c r="A13" s="3"/>
      <c r="B13" s="75" t="s">
        <v>58</v>
      </c>
      <c r="C13" s="75"/>
      <c r="D13" s="16" t="s">
        <v>59</v>
      </c>
      <c r="E13" s="17" t="s">
        <v>60</v>
      </c>
      <c r="F13" s="75" t="s">
        <v>61</v>
      </c>
      <c r="G13" s="75"/>
      <c r="H13" s="75"/>
      <c r="I13" s="75"/>
      <c r="J13" s="75"/>
      <c r="K13" s="75"/>
      <c r="L13" s="75"/>
      <c r="M13" s="75"/>
      <c r="N13" s="11" t="s">
        <v>62</v>
      </c>
      <c r="O13" s="3"/>
      <c r="P13" s="3"/>
    </row>
    <row r="14" spans="1:16" ht="11.25" customHeight="1">
      <c r="A14" s="3"/>
      <c r="B14" s="67" t="s">
        <v>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3"/>
      <c r="P14" s="3"/>
    </row>
    <row r="15" spans="1:16" ht="15.75" customHeight="1">
      <c r="A15" s="3"/>
      <c r="B15" s="39" t="s">
        <v>72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" t="s">
        <v>33</v>
      </c>
      <c r="P15" s="3"/>
    </row>
    <row r="16" spans="1:16" ht="13.5" customHeight="1">
      <c r="A16" s="3"/>
      <c r="B16" s="56" t="s">
        <v>4</v>
      </c>
      <c r="C16" s="57"/>
      <c r="D16" s="84" t="s">
        <v>5</v>
      </c>
      <c r="E16" s="85"/>
      <c r="F16" s="38" t="s">
        <v>73</v>
      </c>
      <c r="G16" s="38" t="s">
        <v>74</v>
      </c>
      <c r="H16" s="88" t="s">
        <v>75</v>
      </c>
      <c r="I16" s="89"/>
      <c r="J16" s="90"/>
      <c r="K16" s="84" t="s">
        <v>76</v>
      </c>
      <c r="L16" s="95"/>
      <c r="M16" s="95"/>
      <c r="N16" s="95"/>
      <c r="O16" s="85"/>
      <c r="P16" s="3"/>
    </row>
    <row r="17" spans="1:16" ht="48" customHeight="1">
      <c r="A17" s="3"/>
      <c r="B17" s="58"/>
      <c r="C17" s="59"/>
      <c r="D17" s="86"/>
      <c r="E17" s="87"/>
      <c r="F17" s="38"/>
      <c r="G17" s="38"/>
      <c r="H17" s="38" t="s">
        <v>6</v>
      </c>
      <c r="I17" s="38"/>
      <c r="J17" s="6" t="s">
        <v>27</v>
      </c>
      <c r="K17" s="86"/>
      <c r="L17" s="96"/>
      <c r="M17" s="96"/>
      <c r="N17" s="96"/>
      <c r="O17" s="87"/>
      <c r="P17" s="3"/>
    </row>
    <row r="18" spans="1:16" ht="10.5" customHeight="1">
      <c r="A18" s="3"/>
      <c r="B18" s="53" t="s">
        <v>7</v>
      </c>
      <c r="C18" s="53"/>
      <c r="D18" s="53" t="s">
        <v>8</v>
      </c>
      <c r="E18" s="53"/>
      <c r="F18" s="1" t="s">
        <v>9</v>
      </c>
      <c r="G18" s="1" t="s">
        <v>10</v>
      </c>
      <c r="H18" s="53" t="s">
        <v>11</v>
      </c>
      <c r="I18" s="53"/>
      <c r="J18" s="1" t="s">
        <v>12</v>
      </c>
      <c r="K18" s="101" t="s">
        <v>13</v>
      </c>
      <c r="L18" s="101"/>
      <c r="M18" s="101"/>
      <c r="N18" s="101"/>
      <c r="O18" s="101"/>
      <c r="P18" s="3"/>
    </row>
    <row r="19" spans="1:16" ht="12.75">
      <c r="A19" s="3"/>
      <c r="B19" s="38">
        <v>2240</v>
      </c>
      <c r="C19" s="38"/>
      <c r="D19" s="114" t="s">
        <v>43</v>
      </c>
      <c r="E19" s="114"/>
      <c r="F19" s="7">
        <v>1065211</v>
      </c>
      <c r="G19" s="7">
        <v>7170773</v>
      </c>
      <c r="H19" s="115">
        <v>3699000</v>
      </c>
      <c r="I19" s="115"/>
      <c r="J19" s="22">
        <f>J20</f>
        <v>487500</v>
      </c>
      <c r="K19" s="52" t="s">
        <v>77</v>
      </c>
      <c r="L19" s="52"/>
      <c r="M19" s="52"/>
      <c r="N19" s="52"/>
      <c r="O19" s="52"/>
      <c r="P19" s="3"/>
    </row>
    <row r="20" spans="1:16" ht="47.25" customHeight="1">
      <c r="A20" s="3"/>
      <c r="B20" s="38">
        <v>2240</v>
      </c>
      <c r="C20" s="38"/>
      <c r="D20" s="112" t="s">
        <v>90</v>
      </c>
      <c r="E20" s="112"/>
      <c r="F20" s="10"/>
      <c r="G20" s="10"/>
      <c r="H20" s="113"/>
      <c r="I20" s="113"/>
      <c r="J20" s="23">
        <v>487500</v>
      </c>
      <c r="K20" s="52"/>
      <c r="L20" s="52"/>
      <c r="M20" s="52"/>
      <c r="N20" s="52"/>
      <c r="O20" s="52"/>
      <c r="P20" s="3"/>
    </row>
    <row r="21" spans="1:16" ht="24.75" customHeight="1" hidden="1" outlineLevel="1">
      <c r="A21" s="3"/>
      <c r="B21" s="38">
        <v>2610</v>
      </c>
      <c r="C21" s="38"/>
      <c r="D21" s="112" t="s">
        <v>67</v>
      </c>
      <c r="E21" s="112"/>
      <c r="F21" s="10">
        <v>1640351</v>
      </c>
      <c r="G21" s="10">
        <v>2337331</v>
      </c>
      <c r="H21" s="113">
        <v>2996544</v>
      </c>
      <c r="I21" s="113"/>
      <c r="J21" s="24">
        <f>J22</f>
        <v>-29000</v>
      </c>
      <c r="K21" s="25"/>
      <c r="L21" s="26"/>
      <c r="M21" s="26"/>
      <c r="N21" s="26"/>
      <c r="O21" s="27"/>
      <c r="P21" s="3"/>
    </row>
    <row r="22" spans="1:16" ht="12.75" customHeight="1" hidden="1" outlineLevel="1">
      <c r="A22" s="3"/>
      <c r="B22" s="38"/>
      <c r="C22" s="38"/>
      <c r="D22" s="112" t="s">
        <v>68</v>
      </c>
      <c r="E22" s="112"/>
      <c r="F22" s="10"/>
      <c r="G22" s="10">
        <v>2076567</v>
      </c>
      <c r="H22" s="113">
        <v>2298005</v>
      </c>
      <c r="I22" s="113"/>
      <c r="J22" s="24">
        <v>-29000</v>
      </c>
      <c r="K22" s="28"/>
      <c r="L22" s="29"/>
      <c r="M22" s="29"/>
      <c r="N22" s="29"/>
      <c r="O22" s="30"/>
      <c r="P22" s="3"/>
    </row>
    <row r="23" spans="1:16" ht="15" customHeight="1" collapsed="1">
      <c r="A23" s="3"/>
      <c r="B23" s="67" t="s">
        <v>16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3"/>
    </row>
    <row r="24" spans="1:16" ht="23.25" customHeight="1">
      <c r="A24" s="3"/>
      <c r="B24" s="97" t="s">
        <v>17</v>
      </c>
      <c r="C24" s="98"/>
      <c r="D24" s="53" t="s">
        <v>5</v>
      </c>
      <c r="E24" s="53"/>
      <c r="F24" s="53"/>
      <c r="G24" s="1" t="s">
        <v>18</v>
      </c>
      <c r="H24" s="53" t="s">
        <v>19</v>
      </c>
      <c r="I24" s="53"/>
      <c r="J24" s="53"/>
      <c r="K24" s="53" t="s">
        <v>88</v>
      </c>
      <c r="L24" s="53"/>
      <c r="M24" s="53" t="s">
        <v>89</v>
      </c>
      <c r="N24" s="53"/>
      <c r="O24" s="53"/>
      <c r="P24" s="3"/>
    </row>
    <row r="25" spans="1:16" ht="9.75" customHeight="1">
      <c r="A25" s="3"/>
      <c r="B25" s="38" t="s">
        <v>7</v>
      </c>
      <c r="C25" s="38"/>
      <c r="D25" s="38" t="s">
        <v>8</v>
      </c>
      <c r="E25" s="38"/>
      <c r="F25" s="38"/>
      <c r="G25" s="6" t="s">
        <v>9</v>
      </c>
      <c r="H25" s="38" t="s">
        <v>10</v>
      </c>
      <c r="I25" s="38"/>
      <c r="J25" s="38"/>
      <c r="K25" s="38" t="s">
        <v>11</v>
      </c>
      <c r="L25" s="38"/>
      <c r="M25" s="38" t="s">
        <v>12</v>
      </c>
      <c r="N25" s="38"/>
      <c r="O25" s="38"/>
      <c r="P25" s="3"/>
    </row>
    <row r="26" spans="1:16" ht="11.25" customHeight="1">
      <c r="A26" s="3"/>
      <c r="B26" s="73" t="s">
        <v>7</v>
      </c>
      <c r="C26" s="73"/>
      <c r="D26" s="102" t="s">
        <v>44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/>
      <c r="P26" s="3"/>
    </row>
    <row r="27" spans="1:16" ht="11.25" customHeight="1">
      <c r="A27" s="3"/>
      <c r="B27" s="53" t="s">
        <v>14</v>
      </c>
      <c r="C27" s="53"/>
      <c r="D27" s="54" t="s">
        <v>29</v>
      </c>
      <c r="E27" s="54"/>
      <c r="F27" s="54"/>
      <c r="G27" s="1" t="s">
        <v>14</v>
      </c>
      <c r="H27" s="53" t="s">
        <v>14</v>
      </c>
      <c r="I27" s="53"/>
      <c r="J27" s="53"/>
      <c r="K27" s="76" t="s">
        <v>14</v>
      </c>
      <c r="L27" s="76"/>
      <c r="M27" s="76" t="s">
        <v>14</v>
      </c>
      <c r="N27" s="76"/>
      <c r="O27" s="76"/>
      <c r="P27" s="3"/>
    </row>
    <row r="28" spans="1:16" ht="10.5" customHeight="1" hidden="1" outlineLevel="1">
      <c r="A28" s="3"/>
      <c r="B28" s="53">
        <v>1</v>
      </c>
      <c r="C28" s="53"/>
      <c r="D28" s="54" t="s">
        <v>41</v>
      </c>
      <c r="E28" s="54"/>
      <c r="F28" s="54"/>
      <c r="G28" s="1" t="s">
        <v>34</v>
      </c>
      <c r="H28" s="53" t="s">
        <v>39</v>
      </c>
      <c r="I28" s="53"/>
      <c r="J28" s="53"/>
      <c r="K28" s="55">
        <f>H19</f>
        <v>3699000</v>
      </c>
      <c r="L28" s="55"/>
      <c r="M28" s="55">
        <f>J19+K28</f>
        <v>4186500</v>
      </c>
      <c r="N28" s="55"/>
      <c r="O28" s="55"/>
      <c r="P28" s="3"/>
    </row>
    <row r="29" spans="1:16" ht="10.5" customHeight="1" hidden="1" outlineLevel="1">
      <c r="A29" s="3"/>
      <c r="B29" s="53">
        <v>2</v>
      </c>
      <c r="C29" s="53"/>
      <c r="D29" s="54" t="s">
        <v>78</v>
      </c>
      <c r="E29" s="54"/>
      <c r="F29" s="54"/>
      <c r="G29" s="1" t="s">
        <v>34</v>
      </c>
      <c r="H29" s="53" t="s">
        <v>46</v>
      </c>
      <c r="I29" s="53"/>
      <c r="J29" s="53"/>
      <c r="K29" s="55">
        <f>K28</f>
        <v>3699000</v>
      </c>
      <c r="L29" s="55"/>
      <c r="M29" s="55">
        <f>M28</f>
        <v>4186500</v>
      </c>
      <c r="N29" s="55"/>
      <c r="O29" s="55"/>
      <c r="P29" s="3"/>
    </row>
    <row r="30" spans="1:16" ht="10.5" customHeight="1" hidden="1" outlineLevel="1">
      <c r="A30" s="3"/>
      <c r="B30" s="53">
        <v>3</v>
      </c>
      <c r="C30" s="53"/>
      <c r="D30" s="54" t="s">
        <v>79</v>
      </c>
      <c r="E30" s="54"/>
      <c r="F30" s="54"/>
      <c r="G30" s="1" t="s">
        <v>34</v>
      </c>
      <c r="H30" s="53" t="s">
        <v>46</v>
      </c>
      <c r="I30" s="53"/>
      <c r="J30" s="53"/>
      <c r="K30" s="55">
        <f>3305000+199000</f>
        <v>3504000</v>
      </c>
      <c r="L30" s="55"/>
      <c r="M30" s="55">
        <f>K30+J19</f>
        <v>3991500</v>
      </c>
      <c r="N30" s="55"/>
      <c r="O30" s="55"/>
      <c r="P30" s="3"/>
    </row>
    <row r="31" spans="1:16" ht="10.5" customHeight="1" collapsed="1">
      <c r="A31" s="3"/>
      <c r="B31" s="53">
        <v>1</v>
      </c>
      <c r="C31" s="53"/>
      <c r="D31" s="54" t="s">
        <v>45</v>
      </c>
      <c r="E31" s="54"/>
      <c r="F31" s="54"/>
      <c r="G31" s="1" t="s">
        <v>42</v>
      </c>
      <c r="H31" s="53" t="s">
        <v>47</v>
      </c>
      <c r="I31" s="53"/>
      <c r="J31" s="53"/>
      <c r="K31" s="31">
        <v>1573.3</v>
      </c>
      <c r="L31" s="31"/>
      <c r="M31" s="31">
        <v>1573.3</v>
      </c>
      <c r="N31" s="31"/>
      <c r="O31" s="31"/>
      <c r="P31" s="3"/>
    </row>
    <row r="32" spans="1:16" ht="10.5" customHeight="1">
      <c r="A32" s="3"/>
      <c r="B32" s="53" t="s">
        <v>14</v>
      </c>
      <c r="C32" s="53"/>
      <c r="D32" s="54" t="s">
        <v>30</v>
      </c>
      <c r="E32" s="54"/>
      <c r="F32" s="54"/>
      <c r="G32" s="1" t="s">
        <v>14</v>
      </c>
      <c r="H32" s="53" t="s">
        <v>14</v>
      </c>
      <c r="I32" s="53"/>
      <c r="J32" s="53"/>
      <c r="K32" s="74"/>
      <c r="L32" s="74"/>
      <c r="M32" s="74" t="s">
        <v>14</v>
      </c>
      <c r="N32" s="74"/>
      <c r="O32" s="74"/>
      <c r="P32" s="3"/>
    </row>
    <row r="33" spans="1:16" ht="20.25" customHeight="1">
      <c r="A33" s="3"/>
      <c r="B33" s="53">
        <v>1</v>
      </c>
      <c r="C33" s="53"/>
      <c r="D33" s="54" t="s">
        <v>48</v>
      </c>
      <c r="E33" s="54"/>
      <c r="F33" s="54"/>
      <c r="G33" s="1" t="s">
        <v>42</v>
      </c>
      <c r="H33" s="53" t="s">
        <v>49</v>
      </c>
      <c r="I33" s="53"/>
      <c r="J33" s="53"/>
      <c r="K33" s="72">
        <f>4.586+0.277</f>
        <v>4.863</v>
      </c>
      <c r="L33" s="72"/>
      <c r="M33" s="72">
        <f>K33+0.65</f>
        <v>5.513000000000001</v>
      </c>
      <c r="N33" s="72"/>
      <c r="O33" s="72"/>
      <c r="P33" s="3"/>
    </row>
    <row r="34" spans="1:16" ht="10.5" customHeight="1">
      <c r="A34" s="3"/>
      <c r="B34" s="53" t="s">
        <v>14</v>
      </c>
      <c r="C34" s="53"/>
      <c r="D34" s="54" t="s">
        <v>31</v>
      </c>
      <c r="E34" s="54"/>
      <c r="F34" s="54"/>
      <c r="G34" s="1" t="s">
        <v>14</v>
      </c>
      <c r="H34" s="53" t="s">
        <v>14</v>
      </c>
      <c r="I34" s="53"/>
      <c r="J34" s="53"/>
      <c r="K34" s="40"/>
      <c r="L34" s="40"/>
      <c r="M34" s="40" t="s">
        <v>14</v>
      </c>
      <c r="N34" s="40"/>
      <c r="O34" s="40"/>
      <c r="P34" s="3"/>
    </row>
    <row r="35" spans="1:16" ht="12" customHeight="1">
      <c r="A35" s="3"/>
      <c r="B35" s="53">
        <v>1</v>
      </c>
      <c r="C35" s="53"/>
      <c r="D35" s="54" t="s">
        <v>50</v>
      </c>
      <c r="E35" s="54"/>
      <c r="F35" s="54"/>
      <c r="G35" s="1" t="s">
        <v>34</v>
      </c>
      <c r="H35" s="53" t="s">
        <v>38</v>
      </c>
      <c r="I35" s="53"/>
      <c r="J35" s="53"/>
      <c r="K35" s="63">
        <f>K30/K33/1000</f>
        <v>720.5428747686612</v>
      </c>
      <c r="L35" s="63"/>
      <c r="M35" s="63">
        <f>M30/M33/1000</f>
        <v>724.0159622709957</v>
      </c>
      <c r="N35" s="63"/>
      <c r="O35" s="63"/>
      <c r="P35" s="3"/>
    </row>
    <row r="36" spans="1:16" ht="10.5" customHeight="1">
      <c r="A36" s="3"/>
      <c r="B36" s="53" t="s">
        <v>14</v>
      </c>
      <c r="C36" s="53"/>
      <c r="D36" s="54" t="s">
        <v>32</v>
      </c>
      <c r="E36" s="54"/>
      <c r="F36" s="54"/>
      <c r="G36" s="1" t="s">
        <v>14</v>
      </c>
      <c r="H36" s="53" t="s">
        <v>14</v>
      </c>
      <c r="I36" s="53"/>
      <c r="J36" s="53"/>
      <c r="K36" s="40"/>
      <c r="L36" s="40"/>
      <c r="M36" s="40"/>
      <c r="N36" s="40"/>
      <c r="O36" s="40"/>
      <c r="P36" s="3"/>
    </row>
    <row r="37" spans="1:16" ht="22.5" customHeight="1">
      <c r="A37" s="3"/>
      <c r="B37" s="53">
        <v>1</v>
      </c>
      <c r="C37" s="53"/>
      <c r="D37" s="54" t="s">
        <v>51</v>
      </c>
      <c r="E37" s="54"/>
      <c r="F37" s="54"/>
      <c r="G37" s="1" t="s">
        <v>20</v>
      </c>
      <c r="H37" s="53" t="s">
        <v>38</v>
      </c>
      <c r="I37" s="53"/>
      <c r="J37" s="53"/>
      <c r="K37" s="40">
        <f>K33/14.457*100</f>
        <v>33.63768416683959</v>
      </c>
      <c r="L37" s="40"/>
      <c r="M37" s="40">
        <f>M33/14.457*100</f>
        <v>38.1337760254548</v>
      </c>
      <c r="N37" s="40"/>
      <c r="O37" s="40"/>
      <c r="P37" s="3"/>
    </row>
    <row r="38" spans="1:16" ht="9.75" customHeight="1">
      <c r="A38" s="3"/>
      <c r="P38" s="3"/>
    </row>
    <row r="39" spans="1:16" s="9" customFormat="1" ht="27" customHeight="1">
      <c r="A39" s="8"/>
      <c r="B39" s="71" t="s">
        <v>80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P39" s="8"/>
    </row>
    <row r="40" spans="1:16" ht="5.25" customHeight="1">
      <c r="A40" s="3"/>
      <c r="P40" s="3"/>
    </row>
    <row r="41" spans="1:16" ht="12.75" customHeight="1">
      <c r="A41" s="3"/>
      <c r="B41" s="88" t="s">
        <v>15</v>
      </c>
      <c r="C41" s="90"/>
      <c r="D41" s="106"/>
      <c r="E41" s="107"/>
      <c r="F41" s="7">
        <f>F19</f>
        <v>1065211</v>
      </c>
      <c r="G41" s="7">
        <f>G19</f>
        <v>7170773</v>
      </c>
      <c r="H41" s="41">
        <f>H19</f>
        <v>3699000</v>
      </c>
      <c r="I41" s="32"/>
      <c r="J41" s="7">
        <f>J19</f>
        <v>487500</v>
      </c>
      <c r="K41" s="53" t="s">
        <v>14</v>
      </c>
      <c r="L41" s="53"/>
      <c r="M41" s="53"/>
      <c r="N41" s="53"/>
      <c r="O41" s="53"/>
      <c r="P41" s="3"/>
    </row>
    <row r="42" spans="1:16" ht="10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.75" customHeight="1">
      <c r="A43" s="3"/>
      <c r="B43" s="39" t="s">
        <v>81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" t="s">
        <v>33</v>
      </c>
      <c r="P43" s="3"/>
    </row>
    <row r="44" spans="1:16" ht="13.5" customHeight="1">
      <c r="A44" s="3"/>
      <c r="B44" s="56" t="s">
        <v>65</v>
      </c>
      <c r="C44" s="57"/>
      <c r="D44" s="38" t="s">
        <v>5</v>
      </c>
      <c r="E44" s="38"/>
      <c r="F44" s="38" t="s">
        <v>35</v>
      </c>
      <c r="G44" s="38"/>
      <c r="H44" s="38" t="s">
        <v>82</v>
      </c>
      <c r="I44" s="38"/>
      <c r="J44" s="38"/>
      <c r="K44" s="38" t="s">
        <v>83</v>
      </c>
      <c r="L44" s="38"/>
      <c r="M44" s="38"/>
      <c r="N44" s="38"/>
      <c r="O44" s="38"/>
      <c r="P44" s="3"/>
    </row>
    <row r="45" spans="1:16" ht="48.75" customHeight="1">
      <c r="A45" s="3"/>
      <c r="B45" s="58"/>
      <c r="C45" s="59"/>
      <c r="D45" s="38"/>
      <c r="E45" s="38"/>
      <c r="F45" s="6" t="s">
        <v>21</v>
      </c>
      <c r="G45" s="6" t="s">
        <v>27</v>
      </c>
      <c r="H45" s="38" t="s">
        <v>21</v>
      </c>
      <c r="I45" s="38"/>
      <c r="J45" s="6" t="s">
        <v>27</v>
      </c>
      <c r="K45" s="38"/>
      <c r="L45" s="38"/>
      <c r="M45" s="38"/>
      <c r="N45" s="38"/>
      <c r="O45" s="38"/>
      <c r="P45" s="3"/>
    </row>
    <row r="46" spans="1:16" ht="10.5" customHeight="1">
      <c r="A46" s="3"/>
      <c r="B46" s="53" t="s">
        <v>7</v>
      </c>
      <c r="C46" s="53"/>
      <c r="D46" s="53" t="s">
        <v>8</v>
      </c>
      <c r="E46" s="53"/>
      <c r="F46" s="1" t="s">
        <v>9</v>
      </c>
      <c r="G46" s="1" t="s">
        <v>10</v>
      </c>
      <c r="H46" s="53" t="s">
        <v>11</v>
      </c>
      <c r="I46" s="53"/>
      <c r="J46" s="1" t="s">
        <v>12</v>
      </c>
      <c r="K46" s="53" t="s">
        <v>13</v>
      </c>
      <c r="L46" s="53"/>
      <c r="M46" s="53"/>
      <c r="N46" s="53"/>
      <c r="O46" s="53"/>
      <c r="P46" s="3"/>
    </row>
    <row r="47" spans="1:16" ht="12.75">
      <c r="A47" s="3"/>
      <c r="B47" s="105">
        <v>2240</v>
      </c>
      <c r="C47" s="105"/>
      <c r="D47" s="99" t="str">
        <f>D19</f>
        <v>Оплата послуг (крім комунальних)</v>
      </c>
      <c r="E47" s="100"/>
      <c r="F47" s="36">
        <f>ROUND(H19*1.053,0)</f>
        <v>3895047</v>
      </c>
      <c r="G47" s="36">
        <f>J19*1.053</f>
        <v>513337.49999999994</v>
      </c>
      <c r="H47" s="33">
        <f>ROUND(F47*1.051,0)</f>
        <v>4093694</v>
      </c>
      <c r="I47" s="33"/>
      <c r="J47" s="36">
        <f>G47*1.051</f>
        <v>539517.7124999999</v>
      </c>
      <c r="K47" s="34" t="s">
        <v>40</v>
      </c>
      <c r="L47" s="34"/>
      <c r="M47" s="34"/>
      <c r="N47" s="34"/>
      <c r="O47" s="34"/>
      <c r="P47" s="3"/>
    </row>
    <row r="48" spans="1:16" ht="14.25" customHeight="1">
      <c r="A48" s="3"/>
      <c r="B48" s="67" t="s">
        <v>66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3"/>
    </row>
    <row r="49" spans="1:16" ht="32.25" customHeight="1">
      <c r="A49" s="3"/>
      <c r="B49" s="1" t="s">
        <v>17</v>
      </c>
      <c r="C49" s="53" t="s">
        <v>5</v>
      </c>
      <c r="D49" s="53"/>
      <c r="E49" s="1" t="s">
        <v>18</v>
      </c>
      <c r="F49" s="1" t="s">
        <v>19</v>
      </c>
      <c r="G49" s="53" t="s">
        <v>36</v>
      </c>
      <c r="H49" s="53"/>
      <c r="I49" s="53" t="s">
        <v>37</v>
      </c>
      <c r="J49" s="53"/>
      <c r="K49" s="53" t="s">
        <v>84</v>
      </c>
      <c r="L49" s="53"/>
      <c r="M49" s="53" t="s">
        <v>85</v>
      </c>
      <c r="N49" s="53"/>
      <c r="O49" s="53"/>
      <c r="P49" s="3"/>
    </row>
    <row r="50" spans="1:16" ht="10.5" customHeight="1">
      <c r="A50" s="3"/>
      <c r="B50" s="1" t="s">
        <v>7</v>
      </c>
      <c r="C50" s="53" t="s">
        <v>8</v>
      </c>
      <c r="D50" s="53"/>
      <c r="E50" s="1" t="s">
        <v>9</v>
      </c>
      <c r="F50" s="1" t="s">
        <v>10</v>
      </c>
      <c r="G50" s="53" t="s">
        <v>11</v>
      </c>
      <c r="H50" s="53"/>
      <c r="I50" s="53" t="s">
        <v>12</v>
      </c>
      <c r="J50" s="53"/>
      <c r="K50" s="53" t="s">
        <v>13</v>
      </c>
      <c r="L50" s="53"/>
      <c r="M50" s="53" t="s">
        <v>22</v>
      </c>
      <c r="N50" s="53"/>
      <c r="O50" s="53"/>
      <c r="P50" s="3"/>
    </row>
    <row r="51" spans="1:16" ht="12" customHeight="1" hidden="1" outlineLevel="1">
      <c r="A51" s="3"/>
      <c r="B51" s="37" t="str">
        <f>B26</f>
        <v>1</v>
      </c>
      <c r="C51" s="108" t="str">
        <f>D26</f>
        <v>Проведення поточного ремонту об'єктів транспортної інфраструктури</v>
      </c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1"/>
      <c r="P51" s="3"/>
    </row>
    <row r="52" spans="1:16" ht="11.25" customHeight="1" hidden="1" outlineLevel="1">
      <c r="A52" s="3"/>
      <c r="B52" s="37">
        <f>B27</f>
      </c>
      <c r="C52" s="50" t="str">
        <f>D27</f>
        <v>затрат</v>
      </c>
      <c r="D52" s="50"/>
      <c r="E52" s="42" t="s">
        <v>14</v>
      </c>
      <c r="F52" s="43" t="s">
        <v>14</v>
      </c>
      <c r="G52" s="64"/>
      <c r="H52" s="64"/>
      <c r="I52" s="64"/>
      <c r="J52" s="64"/>
      <c r="K52" s="64"/>
      <c r="L52" s="64"/>
      <c r="M52" s="64"/>
      <c r="N52" s="64"/>
      <c r="O52" s="64"/>
      <c r="P52" s="3"/>
    </row>
    <row r="53" spans="1:16" ht="20.25" customHeight="1" hidden="1" outlineLevel="1">
      <c r="A53" s="3"/>
      <c r="B53" s="37">
        <f>B28</f>
        <v>1</v>
      </c>
      <c r="C53" s="50" t="str">
        <f>D28</f>
        <v>обсяг видатків, в т.ч.</v>
      </c>
      <c r="D53" s="50"/>
      <c r="E53" s="42" t="str">
        <f aca="true" t="shared" si="0" ref="E53:F55">G28</f>
        <v>грн.</v>
      </c>
      <c r="F53" s="43" t="str">
        <f t="shared" si="0"/>
        <v>рішення міської ради</v>
      </c>
      <c r="G53" s="44">
        <f>K28*1.053</f>
        <v>3895046.9999999995</v>
      </c>
      <c r="H53" s="46"/>
      <c r="I53" s="44">
        <f>M28*1.053</f>
        <v>4408384.5</v>
      </c>
      <c r="J53" s="46"/>
      <c r="K53" s="44">
        <f>G53*1.051</f>
        <v>4093694.3969999994</v>
      </c>
      <c r="L53" s="46"/>
      <c r="M53" s="35">
        <f>I53*1.051</f>
        <v>4633212.109499999</v>
      </c>
      <c r="N53" s="35"/>
      <c r="O53" s="35"/>
      <c r="P53" s="3"/>
    </row>
    <row r="54" spans="1:16" ht="24" customHeight="1" hidden="1" outlineLevel="1">
      <c r="A54" s="3"/>
      <c r="B54" s="37">
        <f>B29</f>
        <v>2</v>
      </c>
      <c r="C54" s="50" t="str">
        <f>D29</f>
        <v>поточний ремонт автодоріг в т.ч.</v>
      </c>
      <c r="D54" s="50"/>
      <c r="E54" s="42" t="str">
        <f t="shared" si="0"/>
        <v>грн.</v>
      </c>
      <c r="F54" s="43" t="str">
        <f t="shared" si="0"/>
        <v>лист балансоутримувача</v>
      </c>
      <c r="G54" s="44">
        <f>K29*1.053</f>
        <v>3895046.9999999995</v>
      </c>
      <c r="H54" s="46"/>
      <c r="I54" s="44">
        <f>M29*1.053</f>
        <v>4408384.5</v>
      </c>
      <c r="J54" s="46"/>
      <c r="K54" s="44">
        <f>G54*1.051</f>
        <v>4093694.3969999994</v>
      </c>
      <c r="L54" s="46"/>
      <c r="M54" s="35">
        <f>I54*1.051</f>
        <v>4633212.109499999</v>
      </c>
      <c r="N54" s="35"/>
      <c r="O54" s="35"/>
      <c r="P54" s="3"/>
    </row>
    <row r="55" spans="1:16" ht="24" customHeight="1" hidden="1" outlineLevel="1">
      <c r="A55" s="3"/>
      <c r="B55" s="37">
        <f>B30</f>
        <v>3</v>
      </c>
      <c r="C55" s="50" t="str">
        <f>D30</f>
        <v>поточний ремонт асфальтобетонного покриття</v>
      </c>
      <c r="D55" s="50"/>
      <c r="E55" s="42" t="str">
        <f t="shared" si="0"/>
        <v>грн.</v>
      </c>
      <c r="F55" s="43" t="str">
        <f t="shared" si="0"/>
        <v>лист балансоутримувача</v>
      </c>
      <c r="G55" s="44">
        <f>K30*1.053</f>
        <v>3689712</v>
      </c>
      <c r="H55" s="46"/>
      <c r="I55" s="44">
        <f>M30*1.053</f>
        <v>4203049.5</v>
      </c>
      <c r="J55" s="46"/>
      <c r="K55" s="44">
        <f>G55*1.051</f>
        <v>3877887.312</v>
      </c>
      <c r="L55" s="46"/>
      <c r="M55" s="44">
        <f>I55*1.051</f>
        <v>4417405.024499999</v>
      </c>
      <c r="N55" s="45"/>
      <c r="O55" s="46"/>
      <c r="P55" s="3"/>
    </row>
    <row r="56" spans="1:16" ht="27.75" customHeight="1" hidden="1" outlineLevel="1">
      <c r="A56" s="3"/>
      <c r="B56" s="37">
        <f aca="true" t="shared" si="1" ref="B56:B62">B31</f>
        <v>1</v>
      </c>
      <c r="C56" s="50" t="str">
        <f aca="true" t="shared" si="2" ref="C56:C62">D31</f>
        <v>площа вулично-дорожньої мережі, всього</v>
      </c>
      <c r="D56" s="50"/>
      <c r="E56" s="42" t="str">
        <f aca="true" t="shared" si="3" ref="E56:E62">G31</f>
        <v>тис.кв.м.</v>
      </c>
      <c r="F56" s="43" t="str">
        <f aca="true" t="shared" si="4" ref="F56:F62">H31</f>
        <v>перелік автомобільних доріг</v>
      </c>
      <c r="G56" s="60">
        <f>K31</f>
        <v>1573.3</v>
      </c>
      <c r="H56" s="61"/>
      <c r="I56" s="60">
        <f>G56</f>
        <v>1573.3</v>
      </c>
      <c r="J56" s="61"/>
      <c r="K56" s="60">
        <f>G56</f>
        <v>1573.3</v>
      </c>
      <c r="L56" s="61"/>
      <c r="M56" s="62">
        <f>K56</f>
        <v>1573.3</v>
      </c>
      <c r="N56" s="62"/>
      <c r="O56" s="62"/>
      <c r="P56" s="3"/>
    </row>
    <row r="57" spans="1:16" ht="10.5" customHeight="1" hidden="1" outlineLevel="1">
      <c r="A57" s="3"/>
      <c r="B57" s="37">
        <f t="shared" si="1"/>
      </c>
      <c r="C57" s="50" t="str">
        <f t="shared" si="2"/>
        <v>продукту</v>
      </c>
      <c r="D57" s="50"/>
      <c r="E57" s="42">
        <f t="shared" si="3"/>
      </c>
      <c r="F57" s="43">
        <f t="shared" si="4"/>
      </c>
      <c r="G57" s="44"/>
      <c r="H57" s="46"/>
      <c r="I57" s="44"/>
      <c r="J57" s="46"/>
      <c r="K57" s="44"/>
      <c r="L57" s="46"/>
      <c r="M57" s="35"/>
      <c r="N57" s="35"/>
      <c r="O57" s="35"/>
      <c r="P57" s="3"/>
    </row>
    <row r="58" spans="1:16" ht="24" customHeight="1" hidden="1" outlineLevel="1">
      <c r="A58" s="3"/>
      <c r="B58" s="37">
        <f t="shared" si="1"/>
        <v>1</v>
      </c>
      <c r="C58" s="50" t="str">
        <f t="shared" si="2"/>
        <v>площа вулично-дорожньої мережі, на яких планується провести поточний ремонт</v>
      </c>
      <c r="D58" s="50"/>
      <c r="E58" s="42" t="str">
        <f t="shared" si="3"/>
        <v>тис.кв.м.</v>
      </c>
      <c r="F58" s="43" t="str">
        <f t="shared" si="4"/>
        <v>результати огляду</v>
      </c>
      <c r="G58" s="65">
        <f>K33</f>
        <v>4.863</v>
      </c>
      <c r="H58" s="66"/>
      <c r="I58" s="65">
        <f>M33</f>
        <v>5.513000000000001</v>
      </c>
      <c r="J58" s="66"/>
      <c r="K58" s="65">
        <f>G58</f>
        <v>4.863</v>
      </c>
      <c r="L58" s="66"/>
      <c r="M58" s="70">
        <f>I58</f>
        <v>5.513000000000001</v>
      </c>
      <c r="N58" s="70"/>
      <c r="O58" s="70"/>
      <c r="P58" s="3"/>
    </row>
    <row r="59" spans="1:16" ht="9.75" customHeight="1" hidden="1" outlineLevel="1">
      <c r="A59" s="3"/>
      <c r="B59" s="37">
        <f t="shared" si="1"/>
      </c>
      <c r="C59" s="50" t="str">
        <f t="shared" si="2"/>
        <v>ефективності</v>
      </c>
      <c r="D59" s="50"/>
      <c r="E59" s="42">
        <f t="shared" si="3"/>
      </c>
      <c r="F59" s="43">
        <f t="shared" si="4"/>
      </c>
      <c r="G59" s="44"/>
      <c r="H59" s="46"/>
      <c r="I59" s="44"/>
      <c r="J59" s="46"/>
      <c r="K59" s="44"/>
      <c r="L59" s="46"/>
      <c r="M59" s="35"/>
      <c r="N59" s="35"/>
      <c r="O59" s="35"/>
      <c r="P59" s="3"/>
    </row>
    <row r="60" spans="1:16" ht="20.25" customHeight="1" hidden="1" outlineLevel="1">
      <c r="A60" s="3"/>
      <c r="B60" s="37">
        <f t="shared" si="1"/>
        <v>1</v>
      </c>
      <c r="C60" s="50" t="str">
        <f t="shared" si="2"/>
        <v> середня вартість 1 кв. м поточного ремонту вулично-дорожньої мережі</v>
      </c>
      <c r="D60" s="50"/>
      <c r="E60" s="42" t="str">
        <f t="shared" si="3"/>
        <v>грн.</v>
      </c>
      <c r="F60" s="43" t="str">
        <f t="shared" si="4"/>
        <v>розрахунково</v>
      </c>
      <c r="G60" s="44">
        <f>G55/G58/1000</f>
        <v>758.7316471314003</v>
      </c>
      <c r="H60" s="46"/>
      <c r="I60" s="44">
        <f>I55/I58/1000</f>
        <v>762.3888082713585</v>
      </c>
      <c r="J60" s="46"/>
      <c r="K60" s="44">
        <f>K55/K58/1000</f>
        <v>797.4269611351017</v>
      </c>
      <c r="L60" s="46"/>
      <c r="M60" s="35">
        <f>M55/M58/1000</f>
        <v>801.2706374931977</v>
      </c>
      <c r="N60" s="35"/>
      <c r="O60" s="35"/>
      <c r="P60" s="3"/>
    </row>
    <row r="61" spans="1:16" ht="9.75" customHeight="1" hidden="1" outlineLevel="1">
      <c r="A61" s="3"/>
      <c r="B61" s="37">
        <f t="shared" si="1"/>
      </c>
      <c r="C61" s="50" t="str">
        <f t="shared" si="2"/>
        <v>якості</v>
      </c>
      <c r="D61" s="50"/>
      <c r="E61" s="42">
        <f t="shared" si="3"/>
      </c>
      <c r="F61" s="43">
        <f t="shared" si="4"/>
      </c>
      <c r="G61" s="44"/>
      <c r="H61" s="46"/>
      <c r="I61" s="44"/>
      <c r="J61" s="46"/>
      <c r="K61" s="44"/>
      <c r="L61" s="46"/>
      <c r="M61" s="35"/>
      <c r="N61" s="35"/>
      <c r="O61" s="35"/>
      <c r="P61" s="3"/>
    </row>
    <row r="62" spans="1:16" ht="31.5" customHeight="1" hidden="1" outlineLevel="1">
      <c r="A62" s="3"/>
      <c r="B62" s="37">
        <f t="shared" si="1"/>
        <v>1</v>
      </c>
      <c r="C62" s="50" t="str">
        <f t="shared" si="2"/>
        <v>динаміка відремонтованої за рахунок поточного ремонту площі вулично-дорожної мережі порівняно з попереднім роком</v>
      </c>
      <c r="D62" s="50"/>
      <c r="E62" s="42" t="str">
        <f t="shared" si="3"/>
        <v>%</v>
      </c>
      <c r="F62" s="43" t="str">
        <f t="shared" si="4"/>
        <v>розрахунково</v>
      </c>
      <c r="G62" s="44">
        <f>K37</f>
        <v>33.63768416683959</v>
      </c>
      <c r="H62" s="46"/>
      <c r="I62" s="44">
        <f>M37</f>
        <v>38.1337760254548</v>
      </c>
      <c r="J62" s="46"/>
      <c r="K62" s="44">
        <f>G62</f>
        <v>33.63768416683959</v>
      </c>
      <c r="L62" s="46"/>
      <c r="M62" s="35">
        <f>I62</f>
        <v>38.1337760254548</v>
      </c>
      <c r="N62" s="35"/>
      <c r="O62" s="35"/>
      <c r="P62" s="3"/>
    </row>
    <row r="63" spans="1:16" ht="9" customHeight="1" collapsed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24.75" customHeight="1">
      <c r="A64" s="3"/>
      <c r="B64" s="68" t="s">
        <v>91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3"/>
    </row>
    <row r="65" spans="1:16" ht="6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1.25" customHeight="1">
      <c r="A66" s="3"/>
      <c r="B66" s="88" t="s">
        <v>15</v>
      </c>
      <c r="C66" s="90"/>
      <c r="D66" s="106"/>
      <c r="E66" s="107"/>
      <c r="F66" s="36">
        <f>F47</f>
        <v>3895047</v>
      </c>
      <c r="G66" s="36">
        <f>G47</f>
        <v>513337.49999999994</v>
      </c>
      <c r="H66" s="33">
        <f>H47</f>
        <v>4093694</v>
      </c>
      <c r="I66" s="33"/>
      <c r="J66" s="36">
        <f>J47</f>
        <v>539517.7124999999</v>
      </c>
      <c r="K66" s="38" t="s">
        <v>14</v>
      </c>
      <c r="L66" s="38"/>
      <c r="M66" s="38"/>
      <c r="N66" s="38"/>
      <c r="O66" s="38"/>
      <c r="P66" s="3"/>
    </row>
    <row r="67" spans="1:16" ht="9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.75" customHeight="1" outlineLevel="1">
      <c r="A68" s="3"/>
      <c r="B68" s="3"/>
      <c r="C68" s="68" t="s">
        <v>23</v>
      </c>
      <c r="D68" s="68"/>
      <c r="E68" s="68"/>
      <c r="F68" s="68"/>
      <c r="G68" s="68"/>
      <c r="H68" s="3"/>
      <c r="I68" s="3"/>
      <c r="J68" s="69" t="s">
        <v>24</v>
      </c>
      <c r="K68" s="69"/>
      <c r="L68" s="69"/>
      <c r="M68" s="69"/>
      <c r="N68" s="3"/>
      <c r="O68" s="3"/>
      <c r="P68" s="3"/>
    </row>
    <row r="69" spans="1:16" ht="6.75" customHeight="1" outlineLevel="1">
      <c r="A69" s="3"/>
      <c r="B69" s="3"/>
      <c r="C69" s="3"/>
      <c r="D69" s="3"/>
      <c r="E69" s="3"/>
      <c r="F69" s="3"/>
      <c r="G69" s="3"/>
      <c r="H69" s="49" t="s">
        <v>25</v>
      </c>
      <c r="I69" s="49"/>
      <c r="J69" s="49" t="s">
        <v>26</v>
      </c>
      <c r="K69" s="49"/>
      <c r="L69" s="49"/>
      <c r="M69" s="49"/>
      <c r="N69" s="3"/>
      <c r="O69" s="3"/>
      <c r="P69" s="3"/>
    </row>
    <row r="70" spans="1:16" ht="18.75" customHeight="1" hidden="1">
      <c r="A70" s="3"/>
      <c r="B70" s="3"/>
      <c r="C70" s="47" t="s">
        <v>52</v>
      </c>
      <c r="D70" s="47"/>
      <c r="E70" s="47"/>
      <c r="F70" s="47"/>
      <c r="G70" s="47"/>
      <c r="H70" s="3"/>
      <c r="I70" s="3"/>
      <c r="J70" s="48" t="s">
        <v>53</v>
      </c>
      <c r="K70" s="48"/>
      <c r="L70" s="48"/>
      <c r="M70" s="48"/>
      <c r="N70" s="3"/>
      <c r="O70" s="3"/>
      <c r="P70" s="3"/>
    </row>
    <row r="71" spans="1:16" ht="12.75" customHeight="1" hidden="1">
      <c r="A71" s="3"/>
      <c r="B71" s="3"/>
      <c r="C71" s="3"/>
      <c r="D71" s="3"/>
      <c r="E71" s="3"/>
      <c r="F71" s="3"/>
      <c r="G71" s="3"/>
      <c r="H71" s="49" t="s">
        <v>25</v>
      </c>
      <c r="I71" s="49"/>
      <c r="J71" s="49" t="s">
        <v>26</v>
      </c>
      <c r="K71" s="49"/>
      <c r="L71" s="49"/>
      <c r="M71" s="49"/>
      <c r="N71" s="3"/>
      <c r="O71" s="3"/>
      <c r="P71" s="3"/>
    </row>
    <row r="72" spans="1:16" ht="16.5" customHeight="1">
      <c r="A72" s="3"/>
      <c r="B72" s="3"/>
      <c r="C72" s="47" t="s">
        <v>86</v>
      </c>
      <c r="D72" s="47"/>
      <c r="E72" s="47"/>
      <c r="F72" s="47"/>
      <c r="G72" s="47"/>
      <c r="H72" s="3"/>
      <c r="I72" s="3"/>
      <c r="J72" s="48" t="s">
        <v>87</v>
      </c>
      <c r="K72" s="48"/>
      <c r="L72" s="48"/>
      <c r="M72" s="48"/>
      <c r="N72" s="3"/>
      <c r="O72" s="3"/>
      <c r="P72" s="3"/>
    </row>
    <row r="73" spans="3:13" ht="12.75">
      <c r="C73" s="3"/>
      <c r="D73" s="3"/>
      <c r="E73" s="3"/>
      <c r="F73" s="3"/>
      <c r="G73" s="3"/>
      <c r="H73" s="49" t="s">
        <v>25</v>
      </c>
      <c r="I73" s="49"/>
      <c r="J73" s="49" t="s">
        <v>26</v>
      </c>
      <c r="K73" s="49"/>
      <c r="L73" s="49"/>
      <c r="M73" s="49"/>
    </row>
  </sheetData>
  <sheetProtection/>
  <mergeCells count="212">
    <mergeCell ref="B19:C19"/>
    <mergeCell ref="D19:E19"/>
    <mergeCell ref="H19:I19"/>
    <mergeCell ref="B21:C21"/>
    <mergeCell ref="D21:E21"/>
    <mergeCell ref="H21:I21"/>
    <mergeCell ref="B22:C22"/>
    <mergeCell ref="D22:E22"/>
    <mergeCell ref="H22:I22"/>
    <mergeCell ref="B20:C20"/>
    <mergeCell ref="D20:E20"/>
    <mergeCell ref="H20:I20"/>
    <mergeCell ref="B33:C33"/>
    <mergeCell ref="D33:F33"/>
    <mergeCell ref="B36:C36"/>
    <mergeCell ref="D36:F36"/>
    <mergeCell ref="D34:F34"/>
    <mergeCell ref="D35:F35"/>
    <mergeCell ref="H35:J35"/>
    <mergeCell ref="I52:J52"/>
    <mergeCell ref="I50:J50"/>
    <mergeCell ref="B64:O64"/>
    <mergeCell ref="B41:C41"/>
    <mergeCell ref="B35:C35"/>
    <mergeCell ref="D41:E41"/>
    <mergeCell ref="K66:O66"/>
    <mergeCell ref="K53:L53"/>
    <mergeCell ref="M50:O50"/>
    <mergeCell ref="C51:O51"/>
    <mergeCell ref="C50:D50"/>
    <mergeCell ref="G50:H50"/>
    <mergeCell ref="C58:D58"/>
    <mergeCell ref="G58:H58"/>
    <mergeCell ref="C52:D52"/>
    <mergeCell ref="I61:J61"/>
    <mergeCell ref="B47:C47"/>
    <mergeCell ref="G52:H52"/>
    <mergeCell ref="I49:J49"/>
    <mergeCell ref="B66:C66"/>
    <mergeCell ref="D66:E66"/>
    <mergeCell ref="H66:I66"/>
    <mergeCell ref="I53:J53"/>
    <mergeCell ref="K16:O17"/>
    <mergeCell ref="B23:O23"/>
    <mergeCell ref="B24:C24"/>
    <mergeCell ref="D47:E47"/>
    <mergeCell ref="M24:O24"/>
    <mergeCell ref="B18:C18"/>
    <mergeCell ref="D18:E18"/>
    <mergeCell ref="H18:I18"/>
    <mergeCell ref="K18:O18"/>
    <mergeCell ref="D26:O26"/>
    <mergeCell ref="B7:N7"/>
    <mergeCell ref="B8:J8"/>
    <mergeCell ref="B9:J9"/>
    <mergeCell ref="K8:L8"/>
    <mergeCell ref="K9:L9"/>
    <mergeCell ref="D16:E17"/>
    <mergeCell ref="F16:F17"/>
    <mergeCell ref="G16:G17"/>
    <mergeCell ref="H16:J16"/>
    <mergeCell ref="H17:I17"/>
    <mergeCell ref="B14:N14"/>
    <mergeCell ref="B15:N15"/>
    <mergeCell ref="B10:J10"/>
    <mergeCell ref="B11:J11"/>
    <mergeCell ref="K11:L11"/>
    <mergeCell ref="K10:L10"/>
    <mergeCell ref="B12:C12"/>
    <mergeCell ref="F12:M12"/>
    <mergeCell ref="K32:L32"/>
    <mergeCell ref="M33:O33"/>
    <mergeCell ref="B16:C17"/>
    <mergeCell ref="B13:C13"/>
    <mergeCell ref="F13:M13"/>
    <mergeCell ref="M32:O32"/>
    <mergeCell ref="M25:O25"/>
    <mergeCell ref="K27:L27"/>
    <mergeCell ref="M27:O27"/>
    <mergeCell ref="K25:L25"/>
    <mergeCell ref="D32:F32"/>
    <mergeCell ref="K31:L31"/>
    <mergeCell ref="H32:J32"/>
    <mergeCell ref="B25:C25"/>
    <mergeCell ref="D25:F25"/>
    <mergeCell ref="H25:J25"/>
    <mergeCell ref="B26:C26"/>
    <mergeCell ref="B27:C27"/>
    <mergeCell ref="H28:J28"/>
    <mergeCell ref="K28:L28"/>
    <mergeCell ref="M36:O36"/>
    <mergeCell ref="M35:O35"/>
    <mergeCell ref="H34:J34"/>
    <mergeCell ref="K24:L24"/>
    <mergeCell ref="H27:J27"/>
    <mergeCell ref="M28:O28"/>
    <mergeCell ref="K34:L34"/>
    <mergeCell ref="M34:O34"/>
    <mergeCell ref="H33:J33"/>
    <mergeCell ref="K33:L33"/>
    <mergeCell ref="M53:O53"/>
    <mergeCell ref="M52:O52"/>
    <mergeCell ref="B34:C34"/>
    <mergeCell ref="B39:N39"/>
    <mergeCell ref="D37:F37"/>
    <mergeCell ref="H37:J37"/>
    <mergeCell ref="K37:L37"/>
    <mergeCell ref="M37:O37"/>
    <mergeCell ref="H36:J36"/>
    <mergeCell ref="H44:J44"/>
    <mergeCell ref="M58:O58"/>
    <mergeCell ref="M57:O57"/>
    <mergeCell ref="K57:L57"/>
    <mergeCell ref="K58:L58"/>
    <mergeCell ref="H71:I71"/>
    <mergeCell ref="J71:M71"/>
    <mergeCell ref="C68:G68"/>
    <mergeCell ref="J68:M68"/>
    <mergeCell ref="H69:I69"/>
    <mergeCell ref="J69:M69"/>
    <mergeCell ref="C70:G70"/>
    <mergeCell ref="J70:M70"/>
    <mergeCell ref="K62:L62"/>
    <mergeCell ref="G62:H62"/>
    <mergeCell ref="M62:O62"/>
    <mergeCell ref="C62:D62"/>
    <mergeCell ref="I62:J62"/>
    <mergeCell ref="M60:O60"/>
    <mergeCell ref="K44:O45"/>
    <mergeCell ref="H45:I45"/>
    <mergeCell ref="F44:G44"/>
    <mergeCell ref="I58:J58"/>
    <mergeCell ref="G53:H53"/>
    <mergeCell ref="H46:I46"/>
    <mergeCell ref="B48:O48"/>
    <mergeCell ref="C49:D49"/>
    <mergeCell ref="C60:D60"/>
    <mergeCell ref="C59:D59"/>
    <mergeCell ref="K35:L35"/>
    <mergeCell ref="I57:J57"/>
    <mergeCell ref="C57:D57"/>
    <mergeCell ref="G57:H57"/>
    <mergeCell ref="B46:C46"/>
    <mergeCell ref="D46:E46"/>
    <mergeCell ref="C53:D53"/>
    <mergeCell ref="K52:L52"/>
    <mergeCell ref="G49:H49"/>
    <mergeCell ref="M61:O61"/>
    <mergeCell ref="K61:L61"/>
    <mergeCell ref="G61:H61"/>
    <mergeCell ref="G59:H59"/>
    <mergeCell ref="I59:J59"/>
    <mergeCell ref="K59:L59"/>
    <mergeCell ref="K60:L60"/>
    <mergeCell ref="M59:O59"/>
    <mergeCell ref="G60:H60"/>
    <mergeCell ref="I60:J60"/>
    <mergeCell ref="M31:O31"/>
    <mergeCell ref="C56:D56"/>
    <mergeCell ref="G56:H56"/>
    <mergeCell ref="I56:J56"/>
    <mergeCell ref="K56:L56"/>
    <mergeCell ref="M56:O56"/>
    <mergeCell ref="B31:C31"/>
    <mergeCell ref="D31:F31"/>
    <mergeCell ref="H31:J31"/>
    <mergeCell ref="K50:L50"/>
    <mergeCell ref="M54:O54"/>
    <mergeCell ref="M29:O29"/>
    <mergeCell ref="B29:C29"/>
    <mergeCell ref="D29:F29"/>
    <mergeCell ref="H29:J29"/>
    <mergeCell ref="K29:L29"/>
    <mergeCell ref="C54:D54"/>
    <mergeCell ref="G54:H54"/>
    <mergeCell ref="I54:J54"/>
    <mergeCell ref="K54:L54"/>
    <mergeCell ref="K49:L49"/>
    <mergeCell ref="K46:O46"/>
    <mergeCell ref="H47:I47"/>
    <mergeCell ref="K47:O47"/>
    <mergeCell ref="M49:O49"/>
    <mergeCell ref="B44:C45"/>
    <mergeCell ref="D44:E45"/>
    <mergeCell ref="B28:C28"/>
    <mergeCell ref="D28:F28"/>
    <mergeCell ref="B32:C32"/>
    <mergeCell ref="B43:N43"/>
    <mergeCell ref="B37:C37"/>
    <mergeCell ref="K36:L36"/>
    <mergeCell ref="H41:I41"/>
    <mergeCell ref="K41:O41"/>
    <mergeCell ref="L1:O6"/>
    <mergeCell ref="K19:O20"/>
    <mergeCell ref="B30:C30"/>
    <mergeCell ref="D30:F30"/>
    <mergeCell ref="H30:J30"/>
    <mergeCell ref="K30:L30"/>
    <mergeCell ref="M30:O30"/>
    <mergeCell ref="D27:F27"/>
    <mergeCell ref="D24:F24"/>
    <mergeCell ref="H24:J24"/>
    <mergeCell ref="M55:O55"/>
    <mergeCell ref="C72:G72"/>
    <mergeCell ref="J72:M72"/>
    <mergeCell ref="H73:I73"/>
    <mergeCell ref="J73:M73"/>
    <mergeCell ref="C55:D55"/>
    <mergeCell ref="G55:H55"/>
    <mergeCell ref="I55:J55"/>
    <mergeCell ref="K55:L55"/>
    <mergeCell ref="C61:D61"/>
  </mergeCells>
  <printOptions horizontalCentered="1"/>
  <pageMargins left="0.31496062992125984" right="0.31496062992125984" top="0.31496062992125984" bottom="0.31496062992125984" header="0.5118110236220472" footer="0.5118110236220472"/>
  <pageSetup fitToHeight="2" horizontalDpi="300" verticalDpi="300" orientation="landscape" pageOrder="overThenDown" paperSize="9" r:id="rId1"/>
  <rowBreaks count="1" manualBreakCount="1">
    <brk id="3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2020-05-15T06:47:59Z</cp:lastPrinted>
  <dcterms:created xsi:type="dcterms:W3CDTF">2018-10-08T13:52:21Z</dcterms:created>
  <dcterms:modified xsi:type="dcterms:W3CDTF">2020-05-18T11:46:17Z</dcterms:modified>
  <cp:category/>
  <cp:version/>
  <cp:contentType/>
  <cp:contentStatus/>
</cp:coreProperties>
</file>