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432" activeTab="0"/>
  </bookViews>
  <sheets>
    <sheet name="Додаток 1" sheetId="1" r:id="rId1"/>
    <sheet name="Додатк 2" sheetId="2" r:id="rId2"/>
    <sheet name="Додатк 2.1" sheetId="3" r:id="rId3"/>
    <sheet name="Додатк 3" sheetId="4" r:id="rId4"/>
    <sheet name="Додаток 4" sheetId="5" r:id="rId5"/>
  </sheets>
  <definedNames/>
  <calcPr fullCalcOnLoad="1"/>
</workbook>
</file>

<file path=xl/sharedStrings.xml><?xml version="1.0" encoding="utf-8"?>
<sst xmlns="http://schemas.openxmlformats.org/spreadsheetml/2006/main" count="244" uniqueCount="104">
  <si>
    <t>(найменування головного розпорядника коштів державного бюджету)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</si>
  <si>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 </t>
  </si>
  <si>
    <t>Код функціональної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</si>
  <si>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</si>
  <si>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Видатки всього за головним розпорядником коштів державного бюджету:
в т. ч. </t>
  </si>
  <si>
    <t>(тис. грн.)</t>
  </si>
  <si>
    <t>в т. ч. за бюджетними програмами</t>
  </si>
  <si>
    <t>загальний фонд</t>
  </si>
  <si>
    <t>(підпис)</t>
  </si>
  <si>
    <t>(ініціали і прізвище) </t>
  </si>
  <si>
    <t>Виконано за звітний період </t>
  </si>
  <si>
    <t>Затверджено на звітний період </t>
  </si>
  <si>
    <t>спеціальний фонд</t>
  </si>
  <si>
    <t>разом </t>
  </si>
  <si>
    <t>Код програмної класифікації видатків та кредитування бюджету </t>
  </si>
  <si>
    <t>Всього</t>
  </si>
  <si>
    <t>Назва інвестиційної програми (проекту) </t>
  </si>
  <si>
    <t xml:space="preserve">    Загальний фонд</t>
  </si>
  <si>
    <t>Спеціальний фонд</t>
  </si>
  <si>
    <t>Разом</t>
  </si>
  <si>
    <t>Код державної цільової програми </t>
  </si>
  <si>
    <t>Назва державної цільової програми</t>
  </si>
  <si>
    <t xml:space="preserve">               (тис. грн.)</t>
  </si>
  <si>
    <t>ЗАТВЕРДЖЕНО</t>
  </si>
  <si>
    <t>Наказ Міністерства фінансів України</t>
  </si>
  <si>
    <t>від 01.12.2010 №1489</t>
  </si>
  <si>
    <t>ІНФОРМАЦІЯ</t>
  </si>
  <si>
    <t>про виконання результативних показників,</t>
  </si>
  <si>
    <t>що характеризують виконання бюджетної програми</t>
  </si>
  <si>
    <t>№ з/п</t>
  </si>
  <si>
    <t>Показники</t>
  </si>
  <si>
    <t>Джерело інформації</t>
  </si>
  <si>
    <t>Затверджено паспортом бюджетної програми на звітний період</t>
  </si>
  <si>
    <t>Виконано за звітний період</t>
  </si>
  <si>
    <t>Відхилення</t>
  </si>
  <si>
    <t>разом</t>
  </si>
  <si>
    <t>од.</t>
  </si>
  <si>
    <t>Одини-ця виміру</t>
  </si>
  <si>
    <t>Штатний розпис</t>
  </si>
  <si>
    <t>Журнал реєстрації</t>
  </si>
  <si>
    <t>Розрахунок</t>
  </si>
  <si>
    <t>-</t>
  </si>
  <si>
    <t xml:space="preserve">                                              ЗАТВЕРДЖЕНО</t>
  </si>
  <si>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виконання видатків на реалізацію інвестиційних програм (проектів),                                                                                                                                                                                                                                                                               які виконуються в межах бюджетної програми</t>
  </si>
  <si>
    <t xml:space="preserve">                                 ЗАТВЕРДЖЕНО</t>
  </si>
  <si>
    <t>Інформація</t>
  </si>
  <si>
    <t>про виконання видатків на реалізацію дерджавних цільових програм,</t>
  </si>
  <si>
    <t>які виконуються в межах бюджетної програми</t>
  </si>
  <si>
    <t>тис.грн.</t>
  </si>
  <si>
    <t>%</t>
  </si>
  <si>
    <t>Управління будівництва та архітектури Лисичанської міської ради</t>
  </si>
  <si>
    <t>за 2018 рік</t>
  </si>
  <si>
    <t>касове виконання за 2018 рік</t>
  </si>
  <si>
    <t xml:space="preserve"> 
план на 2018 рік 
з урахуванням внесених змін 
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</si>
  <si>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</si>
  <si>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</si>
  <si>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>0540</t>
  </si>
  <si>
    <t>Начальник відділу бухгалтерського обліку і звітності</t>
  </si>
  <si>
    <t>Л. КРИВАЛЬ</t>
  </si>
  <si>
    <t>Інша діяльність у сфері екології та охорони природних ресурсів</t>
  </si>
  <si>
    <t>Нарахування на оплату праці</t>
  </si>
  <si>
    <t>Оплата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</si>
  <si>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</si>
  <si>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</si>
  <si>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</si>
  <si>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</si>
  <si>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</si>
  <si>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теплопостачання</t>
  </si>
  <si>
    <t>Оплата комунальних послуг та енергоносіїв</t>
  </si>
  <si>
    <t>Окремі заходи по реалізації державних (регіональних) програм, не внесених до заходів розвитку</t>
  </si>
  <si>
    <t>Дослідження і розробки, окремі заходи по реалізації державних (регіональних) програм</t>
  </si>
  <si>
    <t xml:space="preserve">Інформація  </t>
  </si>
  <si>
    <t>про бюджет за бюджетними програмами
з деталізацією за кодами економічної класифікації видатків бюджету                                                                                                                                                                                                                                                                                                                                                                                    або класифікації кредитування бюджету</t>
  </si>
  <si>
    <t>0160</t>
  </si>
  <si>
    <t xml:space="preserve">(код програмної класифікації та кредитування бюджету)                                                                             </t>
  </si>
  <si>
    <t>(назва бюджетної програми)</t>
  </si>
  <si>
    <t xml:space="preserve">Керівництво і управління у відповідній сфері у містах (місті Києві), селищах, селах, об'єднаних територіальних громадах </t>
  </si>
  <si>
    <t>у т.ч.посадові особи місцевого самоврядування</t>
  </si>
  <si>
    <t>інший персонал</t>
  </si>
  <si>
    <t xml:space="preserve">Кількість штатних одиниць </t>
  </si>
  <si>
    <t xml:space="preserve"> Затрат показник</t>
  </si>
  <si>
    <t>Продукту показник</t>
  </si>
  <si>
    <t xml:space="preserve">Ефективності показник </t>
  </si>
  <si>
    <t xml:space="preserve">Якості показник </t>
  </si>
  <si>
    <t>шт</t>
  </si>
  <si>
    <t xml:space="preserve">кількість  отриманих листів, звернень громадян, запитів </t>
  </si>
  <si>
    <t xml:space="preserve">кількість   прийнятих і підготовлених (нормативно-правових) документів </t>
  </si>
  <si>
    <t>кількість  виконаних листів, звернень громадян, запитів</t>
  </si>
  <si>
    <t xml:space="preserve">кількість  виконаних листів, звернень громадян, запитів на одного працівника </t>
  </si>
  <si>
    <t xml:space="preserve">кількість прийнятих та підготовлених (нормативно-правових) документів на одного працівника </t>
  </si>
  <si>
    <t xml:space="preserve">витрати на утримання однієї штатної одиниці </t>
  </si>
  <si>
    <t xml:space="preserve">Динаміка зростання розглянутих листів, звернень громадян, запитів відповідно до попереднього року </t>
  </si>
  <si>
    <t>8330</t>
  </si>
  <si>
    <t xml:space="preserve">Кількість зсувних ділянок </t>
  </si>
  <si>
    <t>Кількість проведених обстежень зсувних ділянок</t>
  </si>
  <si>
    <t>Площа зсувонебезпечних територій, які обстежуються</t>
  </si>
  <si>
    <t>Кількість проведених обстежень на одного працівника</t>
  </si>
  <si>
    <t>Площа зсувонебезпечних територій, які обстежуються на одного працівника</t>
  </si>
  <si>
    <t xml:space="preserve">Динаміка кількості проведених обстежень зсувних територій, порівняно з попереднім роком </t>
  </si>
  <si>
    <t>тис. кв.м.</t>
  </si>
  <si>
    <t xml:space="preserve">Загальна площа зсувонебезпечних територій </t>
  </si>
  <si>
    <t>Звітність</t>
  </si>
  <si>
    <t>кіл-ть</t>
  </si>
  <si>
    <t>План роботи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</si>
</sst>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_-* #,##0.000_р_._-;\-* #,##0.000_р_._-;_-* &quot;-&quot;??_р_._-;_-@_-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  <numFmt numFmtId="190" formatCode="0.0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u val="single"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92B2C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vertic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179" fontId="19" fillId="0" borderId="11" xfId="0" applyNumberFormat="1" applyFont="1" applyBorder="1" applyAlignment="1">
      <alignment horizontal="center" vertical="center"/>
    </xf>
    <xf numFmtId="179" fontId="19" fillId="0" borderId="11" xfId="0" applyNumberFormat="1" applyFont="1" applyBorder="1" applyAlignment="1">
      <alignment vertical="center"/>
    </xf>
    <xf numFmtId="180" fontId="19" fillId="0" borderId="11" xfId="0" applyNumberFormat="1" applyFont="1" applyBorder="1" applyAlignment="1">
      <alignment horizontal="center"/>
    </xf>
    <xf numFmtId="179" fontId="19" fillId="0" borderId="11" xfId="0" applyNumberFormat="1" applyFont="1" applyBorder="1" applyAlignment="1">
      <alignment horizontal="center"/>
    </xf>
    <xf numFmtId="179" fontId="19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180" fontId="15" fillId="0" borderId="14" xfId="0" applyNumberFormat="1" applyFont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5" fillId="0" borderId="14" xfId="0" applyFont="1" applyBorder="1" applyAlignment="1" quotePrefix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zoomScalePageLayoutView="0" workbookViewId="0" topLeftCell="A34">
      <selection activeCell="A49" sqref="A49"/>
    </sheetView>
  </sheetViews>
  <sheetFormatPr defaultColWidth="9.00390625" defaultRowHeight="12.75"/>
  <cols>
    <col min="1" max="1" width="24.875" style="0" customWidth="1"/>
    <col min="2" max="2" width="14.375" style="0" customWidth="1"/>
    <col min="3" max="3" width="42.625" style="0" customWidth="1"/>
    <col min="4" max="4" width="15.375" style="0" customWidth="1"/>
    <col min="5" max="5" width="15.875" style="0" customWidth="1"/>
    <col min="6" max="6" width="14.75390625" style="0" customWidth="1"/>
    <col min="7" max="7" width="12.875" style="0" customWidth="1"/>
    <col min="8" max="8" width="15.375" style="0" customWidth="1"/>
    <col min="9" max="9" width="17.25390625" style="0" customWidth="1"/>
  </cols>
  <sheetData>
    <row r="1" spans="1:9" ht="20.25" customHeight="1">
      <c r="A1" s="5"/>
      <c r="B1" s="5"/>
      <c r="C1" s="5"/>
      <c r="D1" s="5"/>
      <c r="E1" s="5"/>
      <c r="F1" s="5"/>
      <c r="G1" s="16"/>
      <c r="H1" s="15"/>
      <c r="I1" s="15" t="s">
        <v>23</v>
      </c>
    </row>
    <row r="2" spans="1:9" ht="14.25" customHeight="1">
      <c r="A2" s="5"/>
      <c r="B2" s="5"/>
      <c r="C2" s="5"/>
      <c r="D2" s="5"/>
      <c r="E2" s="5"/>
      <c r="F2" s="5"/>
      <c r="G2" s="16"/>
      <c r="H2" s="15"/>
      <c r="I2" s="15" t="s">
        <v>24</v>
      </c>
    </row>
    <row r="3" spans="1:9" ht="18" customHeight="1">
      <c r="A3" s="5"/>
      <c r="B3" s="5"/>
      <c r="C3" s="5"/>
      <c r="D3" s="5"/>
      <c r="E3" s="5"/>
      <c r="F3" s="5"/>
      <c r="G3" s="16"/>
      <c r="H3" s="15"/>
      <c r="I3" s="15" t="s">
        <v>25</v>
      </c>
    </row>
    <row r="4" spans="1:9" ht="10.5" customHeight="1">
      <c r="A4" s="5"/>
      <c r="B4" s="5"/>
      <c r="C4" s="5"/>
      <c r="D4" s="5"/>
      <c r="E4" s="5"/>
      <c r="F4" s="5"/>
      <c r="G4" s="16"/>
      <c r="H4" s="16"/>
      <c r="I4" s="16"/>
    </row>
    <row r="5" spans="1:9" ht="18" customHeight="1">
      <c r="A5" s="82" t="s">
        <v>71</v>
      </c>
      <c r="B5" s="82"/>
      <c r="C5" s="82"/>
      <c r="D5" s="82"/>
      <c r="E5" s="82"/>
      <c r="F5" s="82"/>
      <c r="G5" s="82"/>
      <c r="H5" s="82"/>
      <c r="I5" s="82"/>
    </row>
    <row r="6" spans="1:13" ht="60" customHeight="1">
      <c r="A6" s="82" t="s">
        <v>72</v>
      </c>
      <c r="B6" s="82"/>
      <c r="C6" s="82"/>
      <c r="D6" s="82"/>
      <c r="E6" s="82"/>
      <c r="F6" s="82"/>
      <c r="G6" s="82"/>
      <c r="H6" s="82"/>
      <c r="I6" s="82"/>
      <c r="J6" s="1"/>
      <c r="K6" s="1"/>
      <c r="L6" s="1"/>
      <c r="M6" s="1"/>
    </row>
    <row r="7" spans="1:9" ht="24.75" customHeight="1">
      <c r="A7" s="83" t="s">
        <v>50</v>
      </c>
      <c r="B7" s="83"/>
      <c r="C7" s="83"/>
      <c r="D7" s="83"/>
      <c r="E7" s="83"/>
      <c r="F7" s="83"/>
      <c r="G7" s="83"/>
      <c r="H7" s="83"/>
      <c r="I7" s="83"/>
    </row>
    <row r="8" spans="1:9" ht="12.75">
      <c r="A8" s="71" t="s">
        <v>0</v>
      </c>
      <c r="B8" s="71"/>
      <c r="C8" s="71"/>
      <c r="D8" s="71"/>
      <c r="E8" s="71"/>
      <c r="F8" s="71"/>
      <c r="G8" s="71"/>
      <c r="H8" s="71"/>
      <c r="I8" s="71"/>
    </row>
    <row r="9" spans="1:9" ht="17.25">
      <c r="A9" s="72" t="s">
        <v>51</v>
      </c>
      <c r="B9" s="72"/>
      <c r="C9" s="72"/>
      <c r="D9" s="72"/>
      <c r="E9" s="72"/>
      <c r="F9" s="72"/>
      <c r="G9" s="72"/>
      <c r="H9" s="72"/>
      <c r="I9" s="72"/>
    </row>
    <row r="10" spans="1:9" ht="21" customHeight="1">
      <c r="A10" s="6"/>
      <c r="B10" s="6"/>
      <c r="C10" s="6"/>
      <c r="D10" s="6"/>
      <c r="E10" s="6"/>
      <c r="F10" s="6"/>
      <c r="G10" s="5"/>
      <c r="H10" s="5"/>
      <c r="I10" s="31" t="s">
        <v>5</v>
      </c>
    </row>
    <row r="11" spans="1:9" s="51" customFormat="1" ht="30.75" customHeight="1">
      <c r="A11" s="77" t="s">
        <v>1</v>
      </c>
      <c r="B11" s="77" t="s">
        <v>2</v>
      </c>
      <c r="C11" s="77" t="s">
        <v>3</v>
      </c>
      <c r="D11" s="77" t="s">
        <v>17</v>
      </c>
      <c r="E11" s="78"/>
      <c r="F11" s="77" t="s">
        <v>18</v>
      </c>
      <c r="G11" s="78"/>
      <c r="H11" s="78" t="s">
        <v>19</v>
      </c>
      <c r="I11" s="78"/>
    </row>
    <row r="12" spans="1:9" s="50" customFormat="1" ht="96" customHeight="1">
      <c r="A12" s="78"/>
      <c r="B12" s="78"/>
      <c r="C12" s="78"/>
      <c r="D12" s="33" t="s">
        <v>53</v>
      </c>
      <c r="E12" s="33" t="s">
        <v>52</v>
      </c>
      <c r="F12" s="33" t="s">
        <v>53</v>
      </c>
      <c r="G12" s="33" t="s">
        <v>52</v>
      </c>
      <c r="H12" s="33" t="s">
        <v>53</v>
      </c>
      <c r="I12" s="33" t="s">
        <v>52</v>
      </c>
    </row>
    <row r="13" spans="1:9" ht="21" customHeight="1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17" customFormat="1" ht="35.25" customHeight="1">
      <c r="A14" s="73" t="s">
        <v>4</v>
      </c>
      <c r="B14" s="74"/>
      <c r="C14" s="74"/>
      <c r="D14" s="46">
        <f aca="true" t="shared" si="0" ref="D14:I14">D15+D16+D17+D18+D19+D20+D24+D26</f>
        <v>1988.0949999999998</v>
      </c>
      <c r="E14" s="46">
        <f t="shared" si="0"/>
        <v>1987.82695</v>
      </c>
      <c r="F14" s="46">
        <f t="shared" si="0"/>
        <v>0</v>
      </c>
      <c r="G14" s="46">
        <f t="shared" si="0"/>
        <v>0</v>
      </c>
      <c r="H14" s="46">
        <f t="shared" si="0"/>
        <v>1988.0949999999998</v>
      </c>
      <c r="I14" s="46">
        <f t="shared" si="0"/>
        <v>1987.82695</v>
      </c>
    </row>
    <row r="15" spans="1:9" s="17" customFormat="1" ht="23.25" customHeight="1">
      <c r="A15" s="35">
        <v>2110</v>
      </c>
      <c r="B15" s="42"/>
      <c r="C15" s="42" t="s">
        <v>61</v>
      </c>
      <c r="D15" s="47">
        <f>D30+D44</f>
        <v>1496.675</v>
      </c>
      <c r="E15" s="47">
        <f>E30+E44</f>
        <v>1496.6516299999998</v>
      </c>
      <c r="F15" s="47"/>
      <c r="G15" s="47"/>
      <c r="H15" s="48">
        <f aca="true" t="shared" si="1" ref="H15:I27">D15+F15</f>
        <v>1496.675</v>
      </c>
      <c r="I15" s="48">
        <f t="shared" si="1"/>
        <v>1496.6516299999998</v>
      </c>
    </row>
    <row r="16" spans="1:9" s="17" customFormat="1" ht="30" customHeight="1">
      <c r="A16" s="35">
        <v>2120</v>
      </c>
      <c r="B16" s="42"/>
      <c r="C16" s="43" t="s">
        <v>60</v>
      </c>
      <c r="D16" s="47">
        <f>D31+D45</f>
        <v>331.52</v>
      </c>
      <c r="E16" s="47">
        <f>E31+E45</f>
        <v>331.51328</v>
      </c>
      <c r="F16" s="47"/>
      <c r="G16" s="47"/>
      <c r="H16" s="48">
        <f t="shared" si="1"/>
        <v>331.52</v>
      </c>
      <c r="I16" s="48">
        <f t="shared" si="1"/>
        <v>331.51328</v>
      </c>
    </row>
    <row r="17" spans="1:9" s="17" customFormat="1" ht="36" customHeight="1">
      <c r="A17" s="35">
        <v>2210</v>
      </c>
      <c r="B17" s="44"/>
      <c r="C17" s="45" t="s">
        <v>62</v>
      </c>
      <c r="D17" s="49">
        <f>D32</f>
        <v>79.639</v>
      </c>
      <c r="E17" s="47">
        <f>E32</f>
        <v>79.4265</v>
      </c>
      <c r="F17" s="48"/>
      <c r="G17" s="48"/>
      <c r="H17" s="48">
        <f t="shared" si="1"/>
        <v>79.639</v>
      </c>
      <c r="I17" s="48">
        <f t="shared" si="1"/>
        <v>79.4265</v>
      </c>
    </row>
    <row r="18" spans="1:9" s="17" customFormat="1" ht="29.25" customHeight="1">
      <c r="A18" s="35">
        <v>2240</v>
      </c>
      <c r="B18" s="44"/>
      <c r="C18" s="45" t="s">
        <v>63</v>
      </c>
      <c r="D18" s="49">
        <f>D33+D46</f>
        <v>39.563</v>
      </c>
      <c r="E18" s="47">
        <f>E33+E46</f>
        <v>39.54271</v>
      </c>
      <c r="F18" s="48"/>
      <c r="G18" s="48"/>
      <c r="H18" s="48">
        <f t="shared" si="1"/>
        <v>39.563</v>
      </c>
      <c r="I18" s="48">
        <f t="shared" si="1"/>
        <v>39.54271</v>
      </c>
    </row>
    <row r="19" spans="1:9" s="17" customFormat="1" ht="35.25" customHeight="1">
      <c r="A19" s="35">
        <v>2250</v>
      </c>
      <c r="B19" s="44"/>
      <c r="C19" s="45" t="s">
        <v>64</v>
      </c>
      <c r="D19" s="49">
        <f>D34+D48</f>
        <v>0.6</v>
      </c>
      <c r="E19" s="47">
        <f>E34+E48</f>
        <v>0.6</v>
      </c>
      <c r="F19" s="48"/>
      <c r="G19" s="48"/>
      <c r="H19" s="48">
        <f t="shared" si="1"/>
        <v>0.6</v>
      </c>
      <c r="I19" s="48">
        <f t="shared" si="1"/>
        <v>0.6</v>
      </c>
    </row>
    <row r="20" spans="1:9" s="17" customFormat="1" ht="30" customHeight="1">
      <c r="A20" s="35">
        <v>2270</v>
      </c>
      <c r="B20" s="42"/>
      <c r="C20" s="45" t="s">
        <v>68</v>
      </c>
      <c r="D20" s="47">
        <f>D35</f>
        <v>39.058</v>
      </c>
      <c r="E20" s="47">
        <f>E35</f>
        <v>39.05283</v>
      </c>
      <c r="F20" s="48">
        <f>SUM(F21:F23)</f>
        <v>0</v>
      </c>
      <c r="G20" s="48">
        <f>SUM(G21:G23)</f>
        <v>0</v>
      </c>
      <c r="H20" s="48">
        <f t="shared" si="1"/>
        <v>39.058</v>
      </c>
      <c r="I20" s="48">
        <f t="shared" si="1"/>
        <v>39.05283</v>
      </c>
    </row>
    <row r="21" spans="1:9" s="17" customFormat="1" ht="33" customHeight="1">
      <c r="A21" s="35">
        <v>2271</v>
      </c>
      <c r="B21" s="44"/>
      <c r="C21" s="45" t="s">
        <v>67</v>
      </c>
      <c r="D21" s="49">
        <f aca="true" t="shared" si="2" ref="D21:E27">D36</f>
        <v>29.297</v>
      </c>
      <c r="E21" s="47">
        <f t="shared" si="2"/>
        <v>29.297</v>
      </c>
      <c r="F21" s="48"/>
      <c r="G21" s="48"/>
      <c r="H21" s="48">
        <f t="shared" si="1"/>
        <v>29.297</v>
      </c>
      <c r="I21" s="48">
        <f t="shared" si="1"/>
        <v>29.297</v>
      </c>
    </row>
    <row r="22" spans="1:9" s="17" customFormat="1" ht="27" customHeight="1">
      <c r="A22" s="35">
        <v>2272</v>
      </c>
      <c r="B22" s="44"/>
      <c r="C22" s="45" t="s">
        <v>65</v>
      </c>
      <c r="D22" s="49">
        <f t="shared" si="2"/>
        <v>1.08</v>
      </c>
      <c r="E22" s="47">
        <f t="shared" si="2"/>
        <v>1.07489</v>
      </c>
      <c r="F22" s="48"/>
      <c r="G22" s="48"/>
      <c r="H22" s="48">
        <f t="shared" si="1"/>
        <v>1.08</v>
      </c>
      <c r="I22" s="48">
        <f t="shared" si="1"/>
        <v>1.07489</v>
      </c>
    </row>
    <row r="23" spans="1:9" s="17" customFormat="1" ht="29.25" customHeight="1">
      <c r="A23" s="35">
        <v>2273</v>
      </c>
      <c r="B23" s="44"/>
      <c r="C23" s="45" t="s">
        <v>66</v>
      </c>
      <c r="D23" s="49">
        <f t="shared" si="2"/>
        <v>8.681</v>
      </c>
      <c r="E23" s="47">
        <f t="shared" si="2"/>
        <v>8.68094</v>
      </c>
      <c r="F23" s="48"/>
      <c r="G23" s="48"/>
      <c r="H23" s="48">
        <f t="shared" si="1"/>
        <v>8.681</v>
      </c>
      <c r="I23" s="48">
        <f t="shared" si="1"/>
        <v>8.68094</v>
      </c>
    </row>
    <row r="24" spans="1:9" s="17" customFormat="1" ht="49.5" customHeight="1">
      <c r="A24" s="35">
        <v>2280</v>
      </c>
      <c r="B24" s="42"/>
      <c r="C24" s="45" t="s">
        <v>70</v>
      </c>
      <c r="D24" s="47">
        <f t="shared" si="2"/>
        <v>1.04</v>
      </c>
      <c r="E24" s="47">
        <f t="shared" si="2"/>
        <v>1.04</v>
      </c>
      <c r="F24" s="48">
        <f>F25</f>
        <v>0</v>
      </c>
      <c r="G24" s="48">
        <f>G25</f>
        <v>0</v>
      </c>
      <c r="H24" s="48">
        <f t="shared" si="1"/>
        <v>1.04</v>
      </c>
      <c r="I24" s="48">
        <f t="shared" si="1"/>
        <v>1.04</v>
      </c>
    </row>
    <row r="25" spans="1:9" s="17" customFormat="1" ht="48" customHeight="1">
      <c r="A25" s="35">
        <v>2282</v>
      </c>
      <c r="B25" s="42"/>
      <c r="C25" s="45" t="s">
        <v>69</v>
      </c>
      <c r="D25" s="47">
        <f t="shared" si="2"/>
        <v>1.04</v>
      </c>
      <c r="E25" s="47">
        <f t="shared" si="2"/>
        <v>1.04</v>
      </c>
      <c r="F25" s="48"/>
      <c r="G25" s="48"/>
      <c r="H25" s="48">
        <f t="shared" si="1"/>
        <v>1.04</v>
      </c>
      <c r="I25" s="48">
        <f t="shared" si="1"/>
        <v>1.04</v>
      </c>
    </row>
    <row r="26" spans="1:9" s="17" customFormat="1" ht="12.75" hidden="1">
      <c r="A26" s="11">
        <v>2800</v>
      </c>
      <c r="B26" s="21"/>
      <c r="C26" s="21"/>
      <c r="D26" s="22">
        <f t="shared" si="2"/>
        <v>0</v>
      </c>
      <c r="E26" s="23">
        <f>E41</f>
        <v>0</v>
      </c>
      <c r="F26" s="23"/>
      <c r="G26" s="23"/>
      <c r="H26" s="23">
        <f t="shared" si="1"/>
        <v>0</v>
      </c>
      <c r="I26" s="23">
        <f t="shared" si="1"/>
        <v>0</v>
      </c>
    </row>
    <row r="27" spans="1:9" s="17" customFormat="1" ht="12.75" hidden="1">
      <c r="A27" s="11">
        <v>3110</v>
      </c>
      <c r="B27" s="21"/>
      <c r="C27" s="21"/>
      <c r="D27" s="22">
        <f t="shared" si="2"/>
        <v>0</v>
      </c>
      <c r="E27" s="23">
        <f>E42</f>
        <v>0</v>
      </c>
      <c r="F27" s="23"/>
      <c r="G27" s="23"/>
      <c r="H27" s="23">
        <f>D27+F27</f>
        <v>0</v>
      </c>
      <c r="I27" s="23">
        <f t="shared" si="1"/>
        <v>0</v>
      </c>
    </row>
    <row r="28" spans="1:9" s="17" customFormat="1" ht="35.25" customHeight="1">
      <c r="A28" s="75" t="s">
        <v>6</v>
      </c>
      <c r="B28" s="76"/>
      <c r="C28" s="76"/>
      <c r="D28" s="18"/>
      <c r="E28" s="19"/>
      <c r="F28" s="24"/>
      <c r="G28" s="24"/>
      <c r="H28" s="20"/>
      <c r="I28" s="20"/>
    </row>
    <row r="29" spans="1:9" s="17" customFormat="1" ht="72" customHeight="1">
      <c r="A29" s="52">
        <v>1510160</v>
      </c>
      <c r="B29" s="53" t="s">
        <v>55</v>
      </c>
      <c r="C29" s="54" t="s">
        <v>54</v>
      </c>
      <c r="D29" s="46">
        <f aca="true" t="shared" si="3" ref="D29:I29">D30+D31+D32+D33+D34+D35+D39+D41+D42</f>
        <v>1775.7999999999997</v>
      </c>
      <c r="E29" s="46">
        <f t="shared" si="3"/>
        <v>1775.5560799999998</v>
      </c>
      <c r="F29" s="46">
        <f t="shared" si="3"/>
        <v>0</v>
      </c>
      <c r="G29" s="46">
        <f t="shared" si="3"/>
        <v>0</v>
      </c>
      <c r="H29" s="46">
        <f t="shared" si="3"/>
        <v>1775.7999999999997</v>
      </c>
      <c r="I29" s="46">
        <f t="shared" si="3"/>
        <v>1775.5560799999998</v>
      </c>
    </row>
    <row r="30" spans="1:9" s="17" customFormat="1" ht="29.25" customHeight="1">
      <c r="A30" s="35">
        <v>2110</v>
      </c>
      <c r="B30" s="42"/>
      <c r="C30" s="42" t="s">
        <v>61</v>
      </c>
      <c r="D30" s="47">
        <v>1323.076</v>
      </c>
      <c r="E30" s="47">
        <v>1323.07191</v>
      </c>
      <c r="F30" s="47"/>
      <c r="G30" s="47"/>
      <c r="H30" s="48">
        <f aca="true" t="shared" si="4" ref="H30:H42">D30+F30</f>
        <v>1323.076</v>
      </c>
      <c r="I30" s="48">
        <f aca="true" t="shared" si="5" ref="I30:I42">E30+G30</f>
        <v>1323.07191</v>
      </c>
    </row>
    <row r="31" spans="1:9" s="17" customFormat="1" ht="27.75" customHeight="1">
      <c r="A31" s="35">
        <v>2120</v>
      </c>
      <c r="B31" s="42"/>
      <c r="C31" s="43" t="s">
        <v>60</v>
      </c>
      <c r="D31" s="47">
        <v>293.024</v>
      </c>
      <c r="E31" s="47">
        <v>293.02213</v>
      </c>
      <c r="F31" s="47"/>
      <c r="G31" s="47"/>
      <c r="H31" s="48">
        <f t="shared" si="4"/>
        <v>293.024</v>
      </c>
      <c r="I31" s="48">
        <f t="shared" si="5"/>
        <v>293.02213</v>
      </c>
    </row>
    <row r="32" spans="1:9" s="17" customFormat="1" ht="39.75" customHeight="1">
      <c r="A32" s="35">
        <v>2210</v>
      </c>
      <c r="B32" s="42"/>
      <c r="C32" s="55" t="s">
        <v>62</v>
      </c>
      <c r="D32" s="48">
        <v>79.639</v>
      </c>
      <c r="E32" s="48">
        <v>79.4265</v>
      </c>
      <c r="F32" s="48"/>
      <c r="G32" s="48"/>
      <c r="H32" s="48">
        <f t="shared" si="4"/>
        <v>79.639</v>
      </c>
      <c r="I32" s="48">
        <f t="shared" si="5"/>
        <v>79.4265</v>
      </c>
    </row>
    <row r="33" spans="1:9" s="17" customFormat="1" ht="30.75" customHeight="1">
      <c r="A33" s="35">
        <v>2240</v>
      </c>
      <c r="B33" s="42"/>
      <c r="C33" s="55" t="s">
        <v>63</v>
      </c>
      <c r="D33" s="48">
        <v>39.363</v>
      </c>
      <c r="E33" s="48">
        <v>39.34271</v>
      </c>
      <c r="F33" s="48"/>
      <c r="G33" s="48"/>
      <c r="H33" s="48">
        <f t="shared" si="4"/>
        <v>39.363</v>
      </c>
      <c r="I33" s="48">
        <f t="shared" si="5"/>
        <v>39.34271</v>
      </c>
    </row>
    <row r="34" spans="1:9" s="17" customFormat="1" ht="28.5" customHeight="1">
      <c r="A34" s="35">
        <v>2250</v>
      </c>
      <c r="B34" s="42"/>
      <c r="C34" s="55" t="s">
        <v>64</v>
      </c>
      <c r="D34" s="48">
        <v>0.6</v>
      </c>
      <c r="E34" s="48">
        <v>0.6</v>
      </c>
      <c r="F34" s="48"/>
      <c r="G34" s="48"/>
      <c r="H34" s="48">
        <f t="shared" si="4"/>
        <v>0.6</v>
      </c>
      <c r="I34" s="48">
        <f t="shared" si="5"/>
        <v>0.6</v>
      </c>
    </row>
    <row r="35" spans="1:9" s="17" customFormat="1" ht="30" customHeight="1">
      <c r="A35" s="35">
        <v>2270</v>
      </c>
      <c r="B35" s="42"/>
      <c r="C35" s="55" t="s">
        <v>68</v>
      </c>
      <c r="D35" s="48">
        <f aca="true" t="shared" si="6" ref="D35:I35">SUM(D36:D38)</f>
        <v>39.058</v>
      </c>
      <c r="E35" s="48">
        <f t="shared" si="6"/>
        <v>39.05283</v>
      </c>
      <c r="F35" s="48">
        <f t="shared" si="6"/>
        <v>0</v>
      </c>
      <c r="G35" s="48">
        <f t="shared" si="6"/>
        <v>0</v>
      </c>
      <c r="H35" s="48">
        <f t="shared" si="6"/>
        <v>39.058</v>
      </c>
      <c r="I35" s="48">
        <f t="shared" si="6"/>
        <v>39.05283</v>
      </c>
    </row>
    <row r="36" spans="1:9" s="17" customFormat="1" ht="30.75" customHeight="1">
      <c r="A36" s="35">
        <v>2271</v>
      </c>
      <c r="B36" s="42"/>
      <c r="C36" s="55" t="s">
        <v>67</v>
      </c>
      <c r="D36" s="48">
        <v>29.297</v>
      </c>
      <c r="E36" s="48">
        <v>29.297</v>
      </c>
      <c r="F36" s="48"/>
      <c r="G36" s="48"/>
      <c r="H36" s="48">
        <f t="shared" si="4"/>
        <v>29.297</v>
      </c>
      <c r="I36" s="48">
        <f t="shared" si="5"/>
        <v>29.297</v>
      </c>
    </row>
    <row r="37" spans="1:9" s="17" customFormat="1" ht="34.5" customHeight="1">
      <c r="A37" s="35">
        <v>2272</v>
      </c>
      <c r="B37" s="42"/>
      <c r="C37" s="55" t="s">
        <v>65</v>
      </c>
      <c r="D37" s="48">
        <v>1.08</v>
      </c>
      <c r="E37" s="48">
        <v>1.07489</v>
      </c>
      <c r="F37" s="48"/>
      <c r="G37" s="48"/>
      <c r="H37" s="48">
        <f t="shared" si="4"/>
        <v>1.08</v>
      </c>
      <c r="I37" s="48">
        <f t="shared" si="5"/>
        <v>1.07489</v>
      </c>
    </row>
    <row r="38" spans="1:9" s="17" customFormat="1" ht="39" customHeight="1">
      <c r="A38" s="35">
        <v>2273</v>
      </c>
      <c r="B38" s="42"/>
      <c r="C38" s="55" t="s">
        <v>66</v>
      </c>
      <c r="D38" s="48">
        <v>8.681</v>
      </c>
      <c r="E38" s="48">
        <v>8.68094</v>
      </c>
      <c r="F38" s="48"/>
      <c r="G38" s="48"/>
      <c r="H38" s="48">
        <f t="shared" si="4"/>
        <v>8.681</v>
      </c>
      <c r="I38" s="48">
        <f t="shared" si="5"/>
        <v>8.68094</v>
      </c>
    </row>
    <row r="39" spans="1:9" s="17" customFormat="1" ht="54" customHeight="1">
      <c r="A39" s="35">
        <v>2280</v>
      </c>
      <c r="B39" s="42"/>
      <c r="C39" s="55" t="s">
        <v>70</v>
      </c>
      <c r="D39" s="48">
        <f aca="true" t="shared" si="7" ref="D39:I39">D40</f>
        <v>1.04</v>
      </c>
      <c r="E39" s="48">
        <f t="shared" si="7"/>
        <v>1.04</v>
      </c>
      <c r="F39" s="48">
        <f t="shared" si="7"/>
        <v>0</v>
      </c>
      <c r="G39" s="48">
        <f t="shared" si="7"/>
        <v>0</v>
      </c>
      <c r="H39" s="48">
        <f t="shared" si="7"/>
        <v>1.04</v>
      </c>
      <c r="I39" s="48">
        <f t="shared" si="7"/>
        <v>1.04</v>
      </c>
    </row>
    <row r="40" spans="1:9" s="17" customFormat="1" ht="59.25" customHeight="1">
      <c r="A40" s="35">
        <v>2282</v>
      </c>
      <c r="B40" s="42"/>
      <c r="C40" s="55" t="s">
        <v>69</v>
      </c>
      <c r="D40" s="48">
        <v>1.04</v>
      </c>
      <c r="E40" s="48">
        <v>1.04</v>
      </c>
      <c r="F40" s="48"/>
      <c r="G40" s="48"/>
      <c r="H40" s="48">
        <f t="shared" si="4"/>
        <v>1.04</v>
      </c>
      <c r="I40" s="48">
        <f t="shared" si="5"/>
        <v>1.04</v>
      </c>
    </row>
    <row r="41" spans="1:9" s="17" customFormat="1" ht="15" hidden="1">
      <c r="A41" s="35">
        <v>2800</v>
      </c>
      <c r="B41" s="42"/>
      <c r="C41" s="42"/>
      <c r="D41" s="48">
        <v>0</v>
      </c>
      <c r="E41" s="48">
        <v>0</v>
      </c>
      <c r="F41" s="48"/>
      <c r="G41" s="48"/>
      <c r="H41" s="48">
        <f t="shared" si="4"/>
        <v>0</v>
      </c>
      <c r="I41" s="48">
        <f t="shared" si="5"/>
        <v>0</v>
      </c>
    </row>
    <row r="42" spans="1:9" s="17" customFormat="1" ht="15" hidden="1">
      <c r="A42" s="35">
        <v>3110</v>
      </c>
      <c r="B42" s="42"/>
      <c r="C42" s="42"/>
      <c r="D42" s="48">
        <v>0</v>
      </c>
      <c r="E42" s="48">
        <v>0</v>
      </c>
      <c r="F42" s="48"/>
      <c r="G42" s="48"/>
      <c r="H42" s="48">
        <f t="shared" si="4"/>
        <v>0</v>
      </c>
      <c r="I42" s="48">
        <f t="shared" si="5"/>
        <v>0</v>
      </c>
    </row>
    <row r="43" spans="1:9" s="17" customFormat="1" ht="45" customHeight="1">
      <c r="A43" s="52">
        <v>1518330</v>
      </c>
      <c r="B43" s="53" t="s">
        <v>56</v>
      </c>
      <c r="C43" s="56" t="s">
        <v>59</v>
      </c>
      <c r="D43" s="46">
        <f aca="true" t="shared" si="8" ref="D43:I43">SUM(D44:D46)</f>
        <v>212.295</v>
      </c>
      <c r="E43" s="46">
        <f t="shared" si="8"/>
        <v>212.27087</v>
      </c>
      <c r="F43" s="46">
        <f t="shared" si="8"/>
        <v>0</v>
      </c>
      <c r="G43" s="46">
        <f t="shared" si="8"/>
        <v>0</v>
      </c>
      <c r="H43" s="46">
        <f t="shared" si="8"/>
        <v>212.295</v>
      </c>
      <c r="I43" s="46">
        <f t="shared" si="8"/>
        <v>212.27087</v>
      </c>
    </row>
    <row r="44" spans="1:9" s="17" customFormat="1" ht="38.25" customHeight="1">
      <c r="A44" s="35">
        <v>2110</v>
      </c>
      <c r="B44" s="42"/>
      <c r="C44" s="42" t="s">
        <v>61</v>
      </c>
      <c r="D44" s="47">
        <v>173.599</v>
      </c>
      <c r="E44" s="47">
        <v>173.57972</v>
      </c>
      <c r="F44" s="47"/>
      <c r="G44" s="47"/>
      <c r="H44" s="48">
        <f aca="true" t="shared" si="9" ref="H44:I46">D44+F44</f>
        <v>173.599</v>
      </c>
      <c r="I44" s="48">
        <f t="shared" si="9"/>
        <v>173.57972</v>
      </c>
    </row>
    <row r="45" spans="1:9" s="17" customFormat="1" ht="31.5" customHeight="1">
      <c r="A45" s="35">
        <v>2120</v>
      </c>
      <c r="B45" s="42"/>
      <c r="C45" s="43" t="s">
        <v>60</v>
      </c>
      <c r="D45" s="47">
        <v>38.496</v>
      </c>
      <c r="E45" s="47">
        <v>38.49115</v>
      </c>
      <c r="F45" s="47"/>
      <c r="G45" s="47"/>
      <c r="H45" s="48">
        <f t="shared" si="9"/>
        <v>38.496</v>
      </c>
      <c r="I45" s="48">
        <f t="shared" si="9"/>
        <v>38.49115</v>
      </c>
    </row>
    <row r="46" spans="1:9" s="17" customFormat="1" ht="35.25" customHeight="1">
      <c r="A46" s="35">
        <v>2240</v>
      </c>
      <c r="B46" s="42"/>
      <c r="C46" s="55" t="s">
        <v>63</v>
      </c>
      <c r="D46" s="48">
        <v>0.2</v>
      </c>
      <c r="E46" s="48">
        <v>0.2</v>
      </c>
      <c r="F46" s="48"/>
      <c r="G46" s="48"/>
      <c r="H46" s="48">
        <f t="shared" si="9"/>
        <v>0.2</v>
      </c>
      <c r="I46" s="48">
        <f t="shared" si="9"/>
        <v>0.2</v>
      </c>
    </row>
    <row r="47" spans="1:9" ht="24" customHeight="1">
      <c r="A47" s="10"/>
      <c r="B47" s="10"/>
      <c r="C47" s="10"/>
      <c r="D47" s="13"/>
      <c r="E47" s="13"/>
      <c r="F47" s="13"/>
      <c r="G47" s="13"/>
      <c r="H47" s="14"/>
      <c r="I47" s="14"/>
    </row>
    <row r="48" spans="1:9" ht="17.2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11" s="25" customFormat="1" ht="27" customHeight="1">
      <c r="A49" s="30" t="s">
        <v>57</v>
      </c>
      <c r="B49" s="28"/>
      <c r="C49" s="28"/>
      <c r="D49" s="29"/>
      <c r="E49" s="29"/>
      <c r="F49" s="28"/>
      <c r="G49" s="79" t="s">
        <v>58</v>
      </c>
      <c r="H49" s="79"/>
      <c r="K49" s="26"/>
    </row>
    <row r="50" spans="1:9" ht="20.25" customHeight="1">
      <c r="A50" s="9"/>
      <c r="B50" s="5"/>
      <c r="D50" s="81" t="s">
        <v>8</v>
      </c>
      <c r="E50" s="81"/>
      <c r="G50" s="80" t="s">
        <v>9</v>
      </c>
      <c r="H50" s="80"/>
      <c r="I50" s="27"/>
    </row>
  </sheetData>
  <sheetProtection/>
  <mergeCells count="16">
    <mergeCell ref="G49:H49"/>
    <mergeCell ref="G50:H50"/>
    <mergeCell ref="D50:E50"/>
    <mergeCell ref="A5:I5"/>
    <mergeCell ref="H11:I11"/>
    <mergeCell ref="D11:E11"/>
    <mergeCell ref="B11:B12"/>
    <mergeCell ref="A11:A12"/>
    <mergeCell ref="A6:I6"/>
    <mergeCell ref="A7:I7"/>
    <mergeCell ref="A8:I8"/>
    <mergeCell ref="A9:I9"/>
    <mergeCell ref="A14:C14"/>
    <mergeCell ref="A28:C28"/>
    <mergeCell ref="C11:C12"/>
    <mergeCell ref="F11:G11"/>
  </mergeCells>
  <printOptions horizontalCentered="1"/>
  <pageMargins left="0.51" right="0.22" top="0.46" bottom="0.41" header="0.35433070866141736" footer="0.34"/>
  <pageSetup horizontalDpi="600" verticalDpi="600" orientation="landscape" paperSize="9" scale="73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60" zoomScalePageLayoutView="0" workbookViewId="0" topLeftCell="A28">
      <selection activeCell="P5" sqref="P5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17" customFormat="1" ht="21" customHeight="1">
      <c r="A1" s="68"/>
      <c r="B1" s="68"/>
      <c r="C1" s="68"/>
      <c r="D1" s="68"/>
      <c r="E1" s="68"/>
      <c r="F1" s="68"/>
      <c r="G1" s="68"/>
      <c r="H1" s="68"/>
      <c r="I1" s="68"/>
      <c r="J1" s="93" t="s">
        <v>23</v>
      </c>
      <c r="K1" s="93"/>
      <c r="L1" s="93"/>
      <c r="M1" s="93"/>
    </row>
    <row r="2" spans="1:13" s="17" customFormat="1" ht="18" customHeight="1">
      <c r="A2" s="68"/>
      <c r="B2" s="68"/>
      <c r="C2" s="68"/>
      <c r="D2" s="68"/>
      <c r="E2" s="68"/>
      <c r="F2" s="68"/>
      <c r="G2" s="68"/>
      <c r="H2" s="68"/>
      <c r="I2" s="68"/>
      <c r="J2" s="93" t="s">
        <v>24</v>
      </c>
      <c r="K2" s="93"/>
      <c r="L2" s="93"/>
      <c r="M2" s="93"/>
    </row>
    <row r="3" spans="1:13" s="17" customFormat="1" ht="20.25" customHeight="1">
      <c r="A3" s="68"/>
      <c r="B3" s="68"/>
      <c r="C3" s="68"/>
      <c r="D3" s="68"/>
      <c r="E3" s="68"/>
      <c r="F3" s="68"/>
      <c r="G3" s="68"/>
      <c r="H3" s="68"/>
      <c r="I3" s="68"/>
      <c r="J3" s="93" t="s">
        <v>25</v>
      </c>
      <c r="K3" s="93"/>
      <c r="L3" s="93"/>
      <c r="M3" s="9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7.25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26.25" customHeight="1">
      <c r="A7" s="84" t="s">
        <v>27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1.75" customHeight="1">
      <c r="A8" s="84" t="s">
        <v>28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5.5" customHeight="1">
      <c r="A9" s="88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18.75" customHeight="1">
      <c r="A10" s="89" t="s">
        <v>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27" customHeight="1">
      <c r="A11" s="90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60" customFormat="1" ht="43.5" customHeight="1">
      <c r="B13" s="61" t="s">
        <v>73</v>
      </c>
      <c r="C13" s="91" t="s">
        <v>76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s="59" customFormat="1" ht="23.25" customHeight="1">
      <c r="A14" s="58"/>
      <c r="B14" s="57" t="s">
        <v>74</v>
      </c>
      <c r="C14" s="92" t="s">
        <v>75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50" customFormat="1" ht="51" customHeight="1">
      <c r="A16" s="62" t="s">
        <v>29</v>
      </c>
      <c r="B16" s="62" t="s">
        <v>30</v>
      </c>
      <c r="C16" s="62" t="s">
        <v>37</v>
      </c>
      <c r="D16" s="62" t="s">
        <v>31</v>
      </c>
      <c r="E16" s="85" t="s">
        <v>32</v>
      </c>
      <c r="F16" s="86"/>
      <c r="G16" s="87"/>
      <c r="H16" s="85" t="s">
        <v>33</v>
      </c>
      <c r="I16" s="86"/>
      <c r="J16" s="87"/>
      <c r="K16" s="85" t="s">
        <v>34</v>
      </c>
      <c r="L16" s="86"/>
      <c r="M16" s="87"/>
    </row>
    <row r="17" spans="1:13" s="50" customFormat="1" ht="33" customHeight="1">
      <c r="A17" s="62"/>
      <c r="B17" s="62"/>
      <c r="C17" s="62"/>
      <c r="D17" s="62"/>
      <c r="E17" s="62" t="s">
        <v>7</v>
      </c>
      <c r="F17" s="62" t="s">
        <v>12</v>
      </c>
      <c r="G17" s="62" t="s">
        <v>35</v>
      </c>
      <c r="H17" s="62" t="s">
        <v>7</v>
      </c>
      <c r="I17" s="62" t="s">
        <v>12</v>
      </c>
      <c r="J17" s="62" t="s">
        <v>35</v>
      </c>
      <c r="K17" s="62" t="s">
        <v>7</v>
      </c>
      <c r="L17" s="62" t="s">
        <v>12</v>
      </c>
      <c r="M17" s="62" t="s">
        <v>35</v>
      </c>
    </row>
    <row r="18" spans="1:13" s="17" customFormat="1" ht="20.25" customHeight="1">
      <c r="A18" s="64">
        <v>1</v>
      </c>
      <c r="B18" s="63" t="s">
        <v>80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17" customFormat="1" ht="40.5" customHeight="1">
      <c r="A19" s="64"/>
      <c r="B19" s="42" t="s">
        <v>79</v>
      </c>
      <c r="C19" s="35" t="s">
        <v>36</v>
      </c>
      <c r="D19" s="55" t="s">
        <v>38</v>
      </c>
      <c r="E19" s="35">
        <f>E20+E21</f>
        <v>9</v>
      </c>
      <c r="F19" s="35">
        <v>0</v>
      </c>
      <c r="G19" s="64">
        <f>E19+F19</f>
        <v>9</v>
      </c>
      <c r="H19" s="35">
        <f>H20+H21</f>
        <v>9</v>
      </c>
      <c r="I19" s="35">
        <v>0</v>
      </c>
      <c r="J19" s="64">
        <f>H19+I19</f>
        <v>9</v>
      </c>
      <c r="K19" s="35">
        <f aca="true" t="shared" si="0" ref="K19:L21">H19-E19</f>
        <v>0</v>
      </c>
      <c r="L19" s="35">
        <f t="shared" si="0"/>
        <v>0</v>
      </c>
      <c r="M19" s="64">
        <f>K19+L19</f>
        <v>0</v>
      </c>
    </row>
    <row r="20" spans="1:13" s="17" customFormat="1" ht="38.25" customHeight="1">
      <c r="A20" s="64"/>
      <c r="B20" s="55" t="s">
        <v>77</v>
      </c>
      <c r="C20" s="35" t="s">
        <v>36</v>
      </c>
      <c r="D20" s="55"/>
      <c r="E20" s="35">
        <v>8</v>
      </c>
      <c r="F20" s="35"/>
      <c r="G20" s="64">
        <f>E20+F20</f>
        <v>8</v>
      </c>
      <c r="H20" s="35">
        <v>8</v>
      </c>
      <c r="I20" s="35"/>
      <c r="J20" s="64">
        <f>H20+I20</f>
        <v>8</v>
      </c>
      <c r="K20" s="35">
        <f t="shared" si="0"/>
        <v>0</v>
      </c>
      <c r="L20" s="35">
        <f t="shared" si="0"/>
        <v>0</v>
      </c>
      <c r="M20" s="64">
        <f>K20+L20</f>
        <v>0</v>
      </c>
    </row>
    <row r="21" spans="1:13" s="17" customFormat="1" ht="21.75" customHeight="1">
      <c r="A21" s="64"/>
      <c r="B21" s="42" t="s">
        <v>78</v>
      </c>
      <c r="C21" s="35" t="s">
        <v>36</v>
      </c>
      <c r="D21" s="55"/>
      <c r="E21" s="35">
        <v>1</v>
      </c>
      <c r="F21" s="35"/>
      <c r="G21" s="64">
        <f>E21+F21</f>
        <v>1</v>
      </c>
      <c r="H21" s="35">
        <v>1</v>
      </c>
      <c r="I21" s="35"/>
      <c r="J21" s="64">
        <f>H21+I21</f>
        <v>1</v>
      </c>
      <c r="K21" s="35">
        <f t="shared" si="0"/>
        <v>0</v>
      </c>
      <c r="L21" s="35">
        <f t="shared" si="0"/>
        <v>0</v>
      </c>
      <c r="M21" s="64">
        <f>K21+L21</f>
        <v>0</v>
      </c>
    </row>
    <row r="22" spans="1:13" s="17" customFormat="1" ht="29.25" customHeight="1">
      <c r="A22" s="64">
        <v>2</v>
      </c>
      <c r="B22" s="63" t="s">
        <v>81</v>
      </c>
      <c r="C22" s="35"/>
      <c r="D22" s="42"/>
      <c r="E22" s="35"/>
      <c r="F22" s="35"/>
      <c r="G22" s="64"/>
      <c r="H22" s="35"/>
      <c r="I22" s="35"/>
      <c r="J22" s="64"/>
      <c r="K22" s="35"/>
      <c r="L22" s="35"/>
      <c r="M22" s="64"/>
    </row>
    <row r="23" spans="1:13" s="17" customFormat="1" ht="42" customHeight="1">
      <c r="A23" s="64"/>
      <c r="B23" s="55" t="s">
        <v>85</v>
      </c>
      <c r="C23" s="35" t="s">
        <v>84</v>
      </c>
      <c r="D23" s="55" t="s">
        <v>39</v>
      </c>
      <c r="E23" s="35">
        <v>580</v>
      </c>
      <c r="F23" s="35">
        <v>0</v>
      </c>
      <c r="G23" s="64">
        <f aca="true" t="shared" si="1" ref="G23:G31">E23+F23</f>
        <v>580</v>
      </c>
      <c r="H23" s="35">
        <v>394</v>
      </c>
      <c r="I23" s="35">
        <v>0</v>
      </c>
      <c r="J23" s="64">
        <f aca="true" t="shared" si="2" ref="J23:J31">H23+I23</f>
        <v>394</v>
      </c>
      <c r="K23" s="35">
        <f aca="true" t="shared" si="3" ref="K23:K29">H23-E23</f>
        <v>-186</v>
      </c>
      <c r="L23" s="35">
        <f aca="true" t="shared" si="4" ref="L23:L29">I23-F23</f>
        <v>0</v>
      </c>
      <c r="M23" s="64">
        <f aca="true" t="shared" si="5" ref="M23:M29">K23+L23</f>
        <v>-186</v>
      </c>
    </row>
    <row r="24" spans="1:13" s="17" customFormat="1" ht="35.25" customHeight="1">
      <c r="A24" s="64"/>
      <c r="B24" s="55" t="s">
        <v>86</v>
      </c>
      <c r="C24" s="35" t="s">
        <v>84</v>
      </c>
      <c r="D24" s="55" t="s">
        <v>39</v>
      </c>
      <c r="E24" s="35">
        <v>151</v>
      </c>
      <c r="F24" s="35">
        <v>0</v>
      </c>
      <c r="G24" s="64">
        <f t="shared" si="1"/>
        <v>151</v>
      </c>
      <c r="H24" s="35">
        <v>120</v>
      </c>
      <c r="I24" s="35">
        <v>0</v>
      </c>
      <c r="J24" s="64">
        <f t="shared" si="2"/>
        <v>120</v>
      </c>
      <c r="K24" s="35">
        <f t="shared" si="3"/>
        <v>-31</v>
      </c>
      <c r="L24" s="35">
        <f t="shared" si="4"/>
        <v>0</v>
      </c>
      <c r="M24" s="64">
        <f t="shared" si="5"/>
        <v>-31</v>
      </c>
    </row>
    <row r="25" spans="1:13" s="17" customFormat="1" ht="39.75" customHeight="1">
      <c r="A25" s="64"/>
      <c r="B25" s="55" t="s">
        <v>87</v>
      </c>
      <c r="C25" s="35" t="s">
        <v>84</v>
      </c>
      <c r="D25" s="55" t="s">
        <v>39</v>
      </c>
      <c r="E25" s="35">
        <v>554</v>
      </c>
      <c r="F25" s="35">
        <v>0</v>
      </c>
      <c r="G25" s="64">
        <f>E25+F25</f>
        <v>554</v>
      </c>
      <c r="H25" s="35">
        <v>477</v>
      </c>
      <c r="I25" s="35">
        <v>0</v>
      </c>
      <c r="J25" s="64">
        <f>H25+I25</f>
        <v>477</v>
      </c>
      <c r="K25" s="35">
        <f>H25-E25</f>
        <v>-77</v>
      </c>
      <c r="L25" s="35">
        <f>I25-F25</f>
        <v>0</v>
      </c>
      <c r="M25" s="64">
        <f>K25+L25</f>
        <v>-77</v>
      </c>
    </row>
    <row r="26" spans="1:13" s="17" customFormat="1" ht="22.5" customHeight="1">
      <c r="A26" s="64">
        <v>3</v>
      </c>
      <c r="B26" s="63" t="s">
        <v>82</v>
      </c>
      <c r="C26" s="42"/>
      <c r="D26" s="42"/>
      <c r="E26" s="35"/>
      <c r="F26" s="35"/>
      <c r="G26" s="64"/>
      <c r="H26" s="35"/>
      <c r="I26" s="35"/>
      <c r="J26" s="64"/>
      <c r="K26" s="35"/>
      <c r="L26" s="35"/>
      <c r="M26" s="64"/>
    </row>
    <row r="27" spans="1:13" s="17" customFormat="1" ht="45" customHeight="1">
      <c r="A27" s="64"/>
      <c r="B27" s="55" t="s">
        <v>88</v>
      </c>
      <c r="C27" s="35" t="s">
        <v>84</v>
      </c>
      <c r="D27" s="42" t="s">
        <v>40</v>
      </c>
      <c r="E27" s="35">
        <v>69</v>
      </c>
      <c r="F27" s="35">
        <v>0</v>
      </c>
      <c r="G27" s="64">
        <f t="shared" si="1"/>
        <v>69</v>
      </c>
      <c r="H27" s="35">
        <v>60</v>
      </c>
      <c r="I27" s="35">
        <v>0</v>
      </c>
      <c r="J27" s="64">
        <f t="shared" si="2"/>
        <v>60</v>
      </c>
      <c r="K27" s="35">
        <f t="shared" si="3"/>
        <v>-9</v>
      </c>
      <c r="L27" s="35">
        <f t="shared" si="4"/>
        <v>0</v>
      </c>
      <c r="M27" s="64">
        <f t="shared" si="5"/>
        <v>-9</v>
      </c>
    </row>
    <row r="28" spans="1:13" s="17" customFormat="1" ht="60.75" customHeight="1">
      <c r="A28" s="64"/>
      <c r="B28" s="55" t="s">
        <v>89</v>
      </c>
      <c r="C28" s="35" t="s">
        <v>84</v>
      </c>
      <c r="D28" s="42" t="s">
        <v>40</v>
      </c>
      <c r="E28" s="35">
        <v>19</v>
      </c>
      <c r="F28" s="35">
        <v>0</v>
      </c>
      <c r="G28" s="64">
        <f t="shared" si="1"/>
        <v>19</v>
      </c>
      <c r="H28" s="35">
        <v>15</v>
      </c>
      <c r="I28" s="35">
        <v>0</v>
      </c>
      <c r="J28" s="64">
        <f t="shared" si="2"/>
        <v>15</v>
      </c>
      <c r="K28" s="35">
        <f t="shared" si="3"/>
        <v>-4</v>
      </c>
      <c r="L28" s="35">
        <f t="shared" si="4"/>
        <v>0</v>
      </c>
      <c r="M28" s="64">
        <f t="shared" si="5"/>
        <v>-4</v>
      </c>
    </row>
    <row r="29" spans="1:13" s="17" customFormat="1" ht="36.75" customHeight="1">
      <c r="A29" s="64"/>
      <c r="B29" s="55" t="s">
        <v>90</v>
      </c>
      <c r="C29" s="35" t="s">
        <v>48</v>
      </c>
      <c r="D29" s="42" t="s">
        <v>40</v>
      </c>
      <c r="E29" s="35">
        <v>14.52</v>
      </c>
      <c r="F29" s="66"/>
      <c r="G29" s="64">
        <f t="shared" si="1"/>
        <v>14.52</v>
      </c>
      <c r="H29" s="35">
        <v>13.85</v>
      </c>
      <c r="I29" s="35"/>
      <c r="J29" s="64">
        <f t="shared" si="2"/>
        <v>13.85</v>
      </c>
      <c r="K29" s="35">
        <f t="shared" si="3"/>
        <v>-0.6699999999999999</v>
      </c>
      <c r="L29" s="35">
        <f t="shared" si="4"/>
        <v>0</v>
      </c>
      <c r="M29" s="64">
        <f t="shared" si="5"/>
        <v>-0.6699999999999999</v>
      </c>
    </row>
    <row r="30" spans="1:13" s="17" customFormat="1" ht="27" customHeight="1">
      <c r="A30" s="64">
        <v>4</v>
      </c>
      <c r="B30" s="63" t="s">
        <v>83</v>
      </c>
      <c r="C30" s="42"/>
      <c r="D30" s="42"/>
      <c r="E30" s="35"/>
      <c r="F30" s="35"/>
      <c r="G30" s="64"/>
      <c r="H30" s="35"/>
      <c r="I30" s="35"/>
      <c r="J30" s="64"/>
      <c r="K30" s="35"/>
      <c r="L30" s="35"/>
      <c r="M30" s="64"/>
    </row>
    <row r="31" spans="1:13" s="17" customFormat="1" ht="63.75" customHeight="1">
      <c r="A31" s="42"/>
      <c r="B31" s="55" t="s">
        <v>91</v>
      </c>
      <c r="C31" s="35" t="s">
        <v>49</v>
      </c>
      <c r="D31" s="42" t="s">
        <v>40</v>
      </c>
      <c r="E31" s="65">
        <f>E25/480*100-100</f>
        <v>15.416666666666657</v>
      </c>
      <c r="F31" s="65"/>
      <c r="G31" s="67">
        <f t="shared" si="1"/>
        <v>15.416666666666657</v>
      </c>
      <c r="H31" s="65">
        <f>H25/480*100-100</f>
        <v>-0.625</v>
      </c>
      <c r="I31" s="65"/>
      <c r="J31" s="67">
        <f t="shared" si="2"/>
        <v>-0.625</v>
      </c>
      <c r="K31" s="65">
        <f>H31-E31</f>
        <v>-16.041666666666657</v>
      </c>
      <c r="L31" s="65">
        <f>I31-F31</f>
        <v>0</v>
      </c>
      <c r="M31" s="67">
        <f>K31+L31</f>
        <v>-16.041666666666657</v>
      </c>
    </row>
    <row r="32" spans="1:13" ht="30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4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24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1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23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2" s="69" customFormat="1" ht="24" customHeight="1">
      <c r="A38" s="30" t="s">
        <v>57</v>
      </c>
      <c r="B38" s="30"/>
      <c r="C38" s="30"/>
      <c r="F38" s="30"/>
      <c r="G38" s="70"/>
      <c r="H38" s="70"/>
      <c r="K38" s="79" t="s">
        <v>58</v>
      </c>
      <c r="L38" s="79"/>
    </row>
    <row r="39" spans="1:12" ht="14.25" customHeight="1">
      <c r="A39" s="9"/>
      <c r="B39" s="5"/>
      <c r="G39" s="81" t="s">
        <v>8</v>
      </c>
      <c r="H39" s="81"/>
      <c r="I39" s="27"/>
      <c r="K39" s="80" t="s">
        <v>9</v>
      </c>
      <c r="L39" s="80"/>
    </row>
  </sheetData>
  <sheetProtection/>
  <mergeCells count="17">
    <mergeCell ref="K38:L38"/>
    <mergeCell ref="G39:H39"/>
    <mergeCell ref="K39:L39"/>
    <mergeCell ref="A8:M8"/>
    <mergeCell ref="J1:M1"/>
    <mergeCell ref="J2:M2"/>
    <mergeCell ref="J3:M3"/>
    <mergeCell ref="A6:M6"/>
    <mergeCell ref="A7:M7"/>
    <mergeCell ref="E16:G16"/>
    <mergeCell ref="A9:M9"/>
    <mergeCell ref="A10:M10"/>
    <mergeCell ref="A11:M11"/>
    <mergeCell ref="H16:J16"/>
    <mergeCell ref="K16:M16"/>
    <mergeCell ref="C13:M13"/>
    <mergeCell ref="C14:M1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60" zoomScalePageLayoutView="0" workbookViewId="0" topLeftCell="A1">
      <selection activeCell="Q19" sqref="Q19"/>
    </sheetView>
  </sheetViews>
  <sheetFormatPr defaultColWidth="9.00390625" defaultRowHeight="12.75"/>
  <cols>
    <col min="1" max="1" width="4.00390625" style="0" customWidth="1"/>
    <col min="2" max="2" width="38.25390625" style="0" customWidth="1"/>
    <col min="3" max="3" width="9.625" style="0" customWidth="1"/>
    <col min="4" max="4" width="14.125" style="0" customWidth="1"/>
    <col min="5" max="5" width="10.625" style="0" customWidth="1"/>
    <col min="6" max="6" width="12.50390625" style="0" customWidth="1"/>
    <col min="7" max="7" width="10.50390625" style="0" customWidth="1"/>
    <col min="8" max="8" width="9.875" style="0" customWidth="1"/>
    <col min="9" max="9" width="13.125" style="0" customWidth="1"/>
    <col min="10" max="10" width="9.625" style="0" customWidth="1"/>
    <col min="11" max="11" width="11.125" style="0" customWidth="1"/>
    <col min="12" max="12" width="13.00390625" style="0" customWidth="1"/>
    <col min="13" max="13" width="9.50390625" style="0" customWidth="1"/>
  </cols>
  <sheetData>
    <row r="1" spans="1:13" s="17" customFormat="1" ht="21" customHeight="1">
      <c r="A1" s="68"/>
      <c r="B1" s="68"/>
      <c r="C1" s="68"/>
      <c r="D1" s="68"/>
      <c r="E1" s="68"/>
      <c r="F1" s="68"/>
      <c r="G1" s="68"/>
      <c r="H1" s="68"/>
      <c r="I1" s="68"/>
      <c r="J1" s="93" t="s">
        <v>23</v>
      </c>
      <c r="K1" s="93"/>
      <c r="L1" s="93"/>
      <c r="M1" s="93"/>
    </row>
    <row r="2" spans="1:13" s="17" customFormat="1" ht="18" customHeight="1">
      <c r="A2" s="68"/>
      <c r="B2" s="68"/>
      <c r="C2" s="68"/>
      <c r="D2" s="68"/>
      <c r="E2" s="68"/>
      <c r="F2" s="68"/>
      <c r="G2" s="68"/>
      <c r="H2" s="68"/>
      <c r="I2" s="68"/>
      <c r="J2" s="93" t="s">
        <v>24</v>
      </c>
      <c r="K2" s="93"/>
      <c r="L2" s="93"/>
      <c r="M2" s="93"/>
    </row>
    <row r="3" spans="1:13" s="17" customFormat="1" ht="20.25" customHeight="1">
      <c r="A3" s="68"/>
      <c r="B3" s="68"/>
      <c r="C3" s="68"/>
      <c r="D3" s="68"/>
      <c r="E3" s="68"/>
      <c r="F3" s="68"/>
      <c r="G3" s="68"/>
      <c r="H3" s="68"/>
      <c r="I3" s="68"/>
      <c r="J3" s="93" t="s">
        <v>25</v>
      </c>
      <c r="K3" s="93"/>
      <c r="L3" s="93"/>
      <c r="M3" s="93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16"/>
      <c r="K4" s="16"/>
      <c r="L4" s="16"/>
      <c r="M4" s="16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7.25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26.25" customHeight="1">
      <c r="A7" s="84" t="s">
        <v>27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21.75" customHeight="1">
      <c r="A8" s="84" t="s">
        <v>28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25.5" customHeight="1">
      <c r="A9" s="88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18.75" customHeight="1">
      <c r="A10" s="89" t="s">
        <v>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27" customHeight="1">
      <c r="A11" s="90" t="s">
        <v>51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2" spans="1:13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s="60" customFormat="1" ht="24" customHeight="1">
      <c r="B13" s="61" t="s">
        <v>92</v>
      </c>
      <c r="C13" s="91" t="s">
        <v>59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3" s="59" customFormat="1" ht="32.25" customHeight="1">
      <c r="A14" s="58"/>
      <c r="B14" s="57" t="s">
        <v>74</v>
      </c>
      <c r="C14" s="92" t="s">
        <v>75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s="50" customFormat="1" ht="51" customHeight="1">
      <c r="A16" s="62" t="s">
        <v>29</v>
      </c>
      <c r="B16" s="62" t="s">
        <v>30</v>
      </c>
      <c r="C16" s="62" t="s">
        <v>37</v>
      </c>
      <c r="D16" s="62" t="s">
        <v>31</v>
      </c>
      <c r="E16" s="85" t="s">
        <v>32</v>
      </c>
      <c r="F16" s="86"/>
      <c r="G16" s="87"/>
      <c r="H16" s="85" t="s">
        <v>33</v>
      </c>
      <c r="I16" s="86"/>
      <c r="J16" s="87"/>
      <c r="K16" s="85" t="s">
        <v>34</v>
      </c>
      <c r="L16" s="86"/>
      <c r="M16" s="87"/>
    </row>
    <row r="17" spans="1:13" s="50" customFormat="1" ht="33" customHeight="1">
      <c r="A17" s="62"/>
      <c r="B17" s="62"/>
      <c r="C17" s="62"/>
      <c r="D17" s="62"/>
      <c r="E17" s="62" t="s">
        <v>7</v>
      </c>
      <c r="F17" s="62" t="s">
        <v>12</v>
      </c>
      <c r="G17" s="62" t="s">
        <v>35</v>
      </c>
      <c r="H17" s="62" t="s">
        <v>7</v>
      </c>
      <c r="I17" s="62" t="s">
        <v>12</v>
      </c>
      <c r="J17" s="62" t="s">
        <v>35</v>
      </c>
      <c r="K17" s="62" t="s">
        <v>7</v>
      </c>
      <c r="L17" s="62" t="s">
        <v>12</v>
      </c>
      <c r="M17" s="62" t="s">
        <v>35</v>
      </c>
    </row>
    <row r="18" spans="1:13" s="17" customFormat="1" ht="20.25" customHeight="1">
      <c r="A18" s="64">
        <v>1</v>
      </c>
      <c r="B18" s="63" t="s">
        <v>80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s="17" customFormat="1" ht="40.5" customHeight="1">
      <c r="A19" s="64"/>
      <c r="B19" s="42" t="s">
        <v>79</v>
      </c>
      <c r="C19" s="35" t="s">
        <v>36</v>
      </c>
      <c r="D19" s="34" t="s">
        <v>38</v>
      </c>
      <c r="E19" s="35">
        <v>2</v>
      </c>
      <c r="F19" s="35">
        <v>0</v>
      </c>
      <c r="G19" s="64">
        <f>E19+F19</f>
        <v>2</v>
      </c>
      <c r="H19" s="35">
        <v>2</v>
      </c>
      <c r="I19" s="35">
        <v>0</v>
      </c>
      <c r="J19" s="64">
        <f>H19+I19</f>
        <v>2</v>
      </c>
      <c r="K19" s="35">
        <f aca="true" t="shared" si="0" ref="K19:L21">H19-E19</f>
        <v>0</v>
      </c>
      <c r="L19" s="35">
        <f t="shared" si="0"/>
        <v>0</v>
      </c>
      <c r="M19" s="64">
        <f>K19+L19</f>
        <v>0</v>
      </c>
    </row>
    <row r="20" spans="1:13" s="17" customFormat="1" ht="38.25" customHeight="1">
      <c r="A20" s="64"/>
      <c r="B20" s="55" t="s">
        <v>93</v>
      </c>
      <c r="C20" s="35" t="s">
        <v>36</v>
      </c>
      <c r="D20" s="34" t="s">
        <v>101</v>
      </c>
      <c r="E20" s="35">
        <v>33</v>
      </c>
      <c r="F20" s="35"/>
      <c r="G20" s="64">
        <f>E20+F20</f>
        <v>33</v>
      </c>
      <c r="H20" s="35">
        <v>33</v>
      </c>
      <c r="I20" s="35"/>
      <c r="J20" s="64">
        <f>H20+I20</f>
        <v>33</v>
      </c>
      <c r="K20" s="35">
        <f t="shared" si="0"/>
        <v>0</v>
      </c>
      <c r="L20" s="35">
        <f t="shared" si="0"/>
        <v>0</v>
      </c>
      <c r="M20" s="64">
        <f>K20+L20</f>
        <v>0</v>
      </c>
    </row>
    <row r="21" spans="1:13" s="17" customFormat="1" ht="51" customHeight="1">
      <c r="A21" s="64"/>
      <c r="B21" s="55" t="s">
        <v>100</v>
      </c>
      <c r="C21" s="35" t="s">
        <v>99</v>
      </c>
      <c r="D21" s="34" t="s">
        <v>101</v>
      </c>
      <c r="E21" s="35">
        <v>285.025</v>
      </c>
      <c r="F21" s="35"/>
      <c r="G21" s="64">
        <f>E21+F21</f>
        <v>285.025</v>
      </c>
      <c r="H21" s="35">
        <v>288.315</v>
      </c>
      <c r="I21" s="35"/>
      <c r="J21" s="64">
        <f>H21+I21</f>
        <v>288.315</v>
      </c>
      <c r="K21" s="35">
        <f t="shared" si="0"/>
        <v>3.2900000000000205</v>
      </c>
      <c r="L21" s="35">
        <f t="shared" si="0"/>
        <v>0</v>
      </c>
      <c r="M21" s="64">
        <f>K21+L21</f>
        <v>3.2900000000000205</v>
      </c>
    </row>
    <row r="22" spans="1:13" s="17" customFormat="1" ht="29.25" customHeight="1">
      <c r="A22" s="64">
        <v>2</v>
      </c>
      <c r="B22" s="63" t="s">
        <v>81</v>
      </c>
      <c r="C22" s="35"/>
      <c r="D22" s="35"/>
      <c r="E22" s="35"/>
      <c r="F22" s="35"/>
      <c r="G22" s="64"/>
      <c r="H22" s="35"/>
      <c r="I22" s="35"/>
      <c r="J22" s="64"/>
      <c r="K22" s="35"/>
      <c r="L22" s="35"/>
      <c r="M22" s="64"/>
    </row>
    <row r="23" spans="1:13" s="17" customFormat="1" ht="42" customHeight="1">
      <c r="A23" s="64"/>
      <c r="B23" s="55" t="s">
        <v>94</v>
      </c>
      <c r="C23" s="35" t="s">
        <v>102</v>
      </c>
      <c r="D23" s="34" t="s">
        <v>103</v>
      </c>
      <c r="E23" s="35">
        <v>64</v>
      </c>
      <c r="F23" s="35">
        <v>0</v>
      </c>
      <c r="G23" s="64">
        <f aca="true" t="shared" si="1" ref="G23:G29">E23+F23</f>
        <v>64</v>
      </c>
      <c r="H23" s="35">
        <v>49</v>
      </c>
      <c r="I23" s="35">
        <v>0</v>
      </c>
      <c r="J23" s="64">
        <f aca="true" t="shared" si="2" ref="J23:J29">H23+I23</f>
        <v>49</v>
      </c>
      <c r="K23" s="35">
        <f aca="true" t="shared" si="3" ref="K23:L27">H23-E23</f>
        <v>-15</v>
      </c>
      <c r="L23" s="35">
        <f t="shared" si="3"/>
        <v>0</v>
      </c>
      <c r="M23" s="64">
        <f>K23+L23</f>
        <v>-15</v>
      </c>
    </row>
    <row r="24" spans="1:13" s="17" customFormat="1" ht="48.75" customHeight="1">
      <c r="A24" s="64"/>
      <c r="B24" s="55" t="s">
        <v>95</v>
      </c>
      <c r="C24" s="35" t="s">
        <v>84</v>
      </c>
      <c r="D24" s="34" t="s">
        <v>101</v>
      </c>
      <c r="E24" s="35">
        <v>265.709</v>
      </c>
      <c r="F24" s="35">
        <v>0</v>
      </c>
      <c r="G24" s="64">
        <f t="shared" si="1"/>
        <v>265.709</v>
      </c>
      <c r="H24" s="35">
        <v>234.19</v>
      </c>
      <c r="I24" s="35">
        <v>0</v>
      </c>
      <c r="J24" s="64">
        <f t="shared" si="2"/>
        <v>234.19</v>
      </c>
      <c r="K24" s="35">
        <f t="shared" si="3"/>
        <v>-31.519000000000005</v>
      </c>
      <c r="L24" s="35">
        <f t="shared" si="3"/>
        <v>0</v>
      </c>
      <c r="M24" s="64">
        <f>K24+L24</f>
        <v>-31.519000000000005</v>
      </c>
    </row>
    <row r="25" spans="1:13" s="17" customFormat="1" ht="31.5" customHeight="1">
      <c r="A25" s="64">
        <v>3</v>
      </c>
      <c r="B25" s="63" t="s">
        <v>82</v>
      </c>
      <c r="C25" s="42"/>
      <c r="D25" s="35"/>
      <c r="E25" s="35"/>
      <c r="F25" s="35"/>
      <c r="G25" s="64"/>
      <c r="H25" s="35"/>
      <c r="I25" s="35"/>
      <c r="J25" s="64"/>
      <c r="K25" s="35"/>
      <c r="L25" s="35"/>
      <c r="M25" s="64"/>
    </row>
    <row r="26" spans="1:13" s="17" customFormat="1" ht="60.75" customHeight="1">
      <c r="A26" s="64"/>
      <c r="B26" s="55" t="s">
        <v>96</v>
      </c>
      <c r="C26" s="35" t="s">
        <v>102</v>
      </c>
      <c r="D26" s="35" t="s">
        <v>40</v>
      </c>
      <c r="E26" s="65">
        <v>31.5</v>
      </c>
      <c r="F26" s="35">
        <v>0</v>
      </c>
      <c r="G26" s="67">
        <f t="shared" si="1"/>
        <v>31.5</v>
      </c>
      <c r="H26" s="35">
        <v>24</v>
      </c>
      <c r="I26" s="35">
        <v>0</v>
      </c>
      <c r="J26" s="64">
        <f t="shared" si="2"/>
        <v>24</v>
      </c>
      <c r="K26" s="65">
        <f t="shared" si="3"/>
        <v>-7.5</v>
      </c>
      <c r="L26" s="35">
        <f t="shared" si="3"/>
        <v>0</v>
      </c>
      <c r="M26" s="67">
        <f>K26+L26</f>
        <v>-7.5</v>
      </c>
    </row>
    <row r="27" spans="1:13" s="17" customFormat="1" ht="63" customHeight="1">
      <c r="A27" s="64"/>
      <c r="B27" s="55" t="s">
        <v>97</v>
      </c>
      <c r="C27" s="35" t="s">
        <v>99</v>
      </c>
      <c r="D27" s="35" t="s">
        <v>40</v>
      </c>
      <c r="E27" s="35">
        <v>132.855</v>
      </c>
      <c r="F27" s="35">
        <v>0</v>
      </c>
      <c r="G27" s="64">
        <f t="shared" si="1"/>
        <v>132.855</v>
      </c>
      <c r="H27" s="35">
        <v>117.095</v>
      </c>
      <c r="I27" s="35">
        <v>0</v>
      </c>
      <c r="J27" s="64">
        <f t="shared" si="2"/>
        <v>117.095</v>
      </c>
      <c r="K27" s="35">
        <f t="shared" si="3"/>
        <v>-15.759999999999991</v>
      </c>
      <c r="L27" s="35">
        <f t="shared" si="3"/>
        <v>0</v>
      </c>
      <c r="M27" s="64">
        <f>K27+L27</f>
        <v>-15.759999999999991</v>
      </c>
    </row>
    <row r="28" spans="1:13" s="17" customFormat="1" ht="30" customHeight="1">
      <c r="A28" s="64">
        <v>4</v>
      </c>
      <c r="B28" s="63" t="s">
        <v>83</v>
      </c>
      <c r="C28" s="42"/>
      <c r="D28" s="35"/>
      <c r="E28" s="35"/>
      <c r="F28" s="35"/>
      <c r="G28" s="64"/>
      <c r="H28" s="35"/>
      <c r="I28" s="35"/>
      <c r="J28" s="64"/>
      <c r="K28" s="35"/>
      <c r="L28" s="35"/>
      <c r="M28" s="64"/>
    </row>
    <row r="29" spans="1:13" s="17" customFormat="1" ht="74.25" customHeight="1">
      <c r="A29" s="42"/>
      <c r="B29" s="55" t="s">
        <v>98</v>
      </c>
      <c r="C29" s="35" t="s">
        <v>49</v>
      </c>
      <c r="D29" s="35" t="s">
        <v>40</v>
      </c>
      <c r="E29" s="65">
        <f>E23/53*100-100</f>
        <v>20.754716981132077</v>
      </c>
      <c r="F29" s="65"/>
      <c r="G29" s="67">
        <f t="shared" si="1"/>
        <v>20.754716981132077</v>
      </c>
      <c r="H29" s="65">
        <f>H23/53*100-100</f>
        <v>-7.547169811320757</v>
      </c>
      <c r="I29" s="65"/>
      <c r="J29" s="67">
        <f t="shared" si="2"/>
        <v>-7.547169811320757</v>
      </c>
      <c r="K29" s="65">
        <f>H29-E29</f>
        <v>-28.301886792452834</v>
      </c>
      <c r="L29" s="65">
        <f>I29-F29</f>
        <v>0</v>
      </c>
      <c r="M29" s="67">
        <f>K29+L29</f>
        <v>-28.301886792452834</v>
      </c>
    </row>
    <row r="30" spans="1:13" ht="30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24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24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21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23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2" s="69" customFormat="1" ht="24" customHeight="1">
      <c r="A36" s="30" t="s">
        <v>57</v>
      </c>
      <c r="B36" s="30"/>
      <c r="C36" s="30"/>
      <c r="F36" s="30"/>
      <c r="G36" s="70"/>
      <c r="H36" s="70"/>
      <c r="K36" s="79" t="s">
        <v>58</v>
      </c>
      <c r="L36" s="79"/>
    </row>
    <row r="37" spans="1:12" ht="14.25" customHeight="1">
      <c r="A37" s="9"/>
      <c r="B37" s="5"/>
      <c r="G37" s="81" t="s">
        <v>8</v>
      </c>
      <c r="H37" s="81"/>
      <c r="I37" s="27"/>
      <c r="K37" s="80" t="s">
        <v>9</v>
      </c>
      <c r="L37" s="80"/>
    </row>
  </sheetData>
  <sheetProtection/>
  <mergeCells count="17">
    <mergeCell ref="K16:M16"/>
    <mergeCell ref="J1:M1"/>
    <mergeCell ref="J2:M2"/>
    <mergeCell ref="J3:M3"/>
    <mergeCell ref="A6:M6"/>
    <mergeCell ref="A7:M7"/>
    <mergeCell ref="A8:M8"/>
    <mergeCell ref="K36:L36"/>
    <mergeCell ref="G37:H37"/>
    <mergeCell ref="K37:L37"/>
    <mergeCell ref="A9:M9"/>
    <mergeCell ref="A10:M10"/>
    <mergeCell ref="A11:M11"/>
    <mergeCell ref="C13:M13"/>
    <mergeCell ref="C14:M14"/>
    <mergeCell ref="E16:G16"/>
    <mergeCell ref="H16:J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4">
      <selection activeCell="B24" sqref="B24"/>
    </sheetView>
  </sheetViews>
  <sheetFormatPr defaultColWidth="9.00390625" defaultRowHeight="12.75"/>
  <cols>
    <col min="1" max="1" width="14.50390625" style="0" customWidth="1"/>
    <col min="2" max="2" width="31.375" style="0" customWidth="1"/>
    <col min="3" max="3" width="13.50390625" style="0" customWidth="1"/>
    <col min="4" max="4" width="36.50390625" style="0" customWidth="1"/>
    <col min="5" max="5" width="13.50390625" style="0" customWidth="1"/>
    <col min="6" max="6" width="12.50390625" style="0" customWidth="1"/>
    <col min="7" max="7" width="11.875" style="0" customWidth="1"/>
    <col min="8" max="8" width="12.875" style="0" customWidth="1"/>
    <col min="9" max="9" width="12.625" style="0" customWidth="1"/>
    <col min="10" max="10" width="11.50390625" style="0" customWidth="1"/>
  </cols>
  <sheetData>
    <row r="1" spans="7:10" ht="12.75">
      <c r="G1" s="94" t="s">
        <v>44</v>
      </c>
      <c r="H1" s="94"/>
      <c r="I1" s="94"/>
      <c r="J1" s="94"/>
    </row>
    <row r="2" spans="7:10" ht="12.75">
      <c r="G2" s="94" t="s">
        <v>24</v>
      </c>
      <c r="H2" s="94"/>
      <c r="I2" s="94"/>
      <c r="J2" s="94"/>
    </row>
    <row r="3" spans="7:10" ht="12.75">
      <c r="G3" s="94" t="s">
        <v>25</v>
      </c>
      <c r="H3" s="94"/>
      <c r="I3" s="94"/>
      <c r="J3" s="94"/>
    </row>
    <row r="4" spans="7:10" ht="12.75">
      <c r="G4" s="94"/>
      <c r="H4" s="94"/>
      <c r="I4" s="94"/>
      <c r="J4" s="94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7.25">
      <c r="A6" s="97" t="s">
        <v>45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24.75" customHeight="1">
      <c r="A7" s="97" t="s">
        <v>46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21" customHeight="1">
      <c r="A8" s="82" t="s">
        <v>47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24.75" customHeight="1">
      <c r="A9" s="83" t="s">
        <v>50</v>
      </c>
      <c r="B9" s="83"/>
      <c r="C9" s="83"/>
      <c r="D9" s="83"/>
      <c r="E9" s="83"/>
      <c r="F9" s="83"/>
      <c r="G9" s="83"/>
      <c r="H9" s="83"/>
      <c r="I9" s="83"/>
      <c r="J9" s="83"/>
    </row>
    <row r="10" spans="1:10" ht="12.75">
      <c r="A10" s="96" t="s">
        <v>0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10" ht="30.75" customHeight="1">
      <c r="A11" s="90" t="s">
        <v>51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8">
      <c r="A12" s="6"/>
      <c r="B12" s="6"/>
      <c r="C12" s="6"/>
      <c r="D12" s="6"/>
      <c r="E12" s="6"/>
      <c r="F12" s="6"/>
      <c r="G12" s="5"/>
      <c r="H12" s="5"/>
      <c r="I12" s="32" t="s">
        <v>22</v>
      </c>
      <c r="J12" s="5"/>
    </row>
    <row r="13" spans="1:10" s="36" customFormat="1" ht="69" customHeight="1">
      <c r="A13" s="95" t="s">
        <v>20</v>
      </c>
      <c r="B13" s="95" t="s">
        <v>21</v>
      </c>
      <c r="C13" s="95" t="s">
        <v>14</v>
      </c>
      <c r="D13" s="95" t="s">
        <v>3</v>
      </c>
      <c r="E13" s="95" t="s">
        <v>11</v>
      </c>
      <c r="F13" s="95"/>
      <c r="G13" s="95"/>
      <c r="H13" s="98" t="s">
        <v>10</v>
      </c>
      <c r="I13" s="98"/>
      <c r="J13" s="98"/>
    </row>
    <row r="14" spans="1:10" s="36" customFormat="1" ht="69" customHeight="1">
      <c r="A14" s="95"/>
      <c r="B14" s="95"/>
      <c r="C14" s="95"/>
      <c r="D14" s="95"/>
      <c r="E14" s="34" t="s">
        <v>7</v>
      </c>
      <c r="F14" s="34" t="s">
        <v>12</v>
      </c>
      <c r="G14" s="34" t="s">
        <v>13</v>
      </c>
      <c r="H14" s="34" t="s">
        <v>7</v>
      </c>
      <c r="I14" s="34" t="s">
        <v>12</v>
      </c>
      <c r="J14" s="34" t="s">
        <v>13</v>
      </c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</row>
    <row r="16" spans="1:10" s="17" customFormat="1" ht="92.25" customHeight="1">
      <c r="A16" s="37">
        <v>0</v>
      </c>
      <c r="B16" s="38">
        <v>0</v>
      </c>
      <c r="C16" s="37">
        <v>0</v>
      </c>
      <c r="D16" s="38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</row>
    <row r="17" spans="1:10" ht="26.2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6.2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6.2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1" s="25" customFormat="1" ht="30" customHeight="1">
      <c r="A22" s="30" t="s">
        <v>57</v>
      </c>
      <c r="B22" s="28"/>
      <c r="C22" s="28"/>
      <c r="D22" s="29"/>
      <c r="E22" s="29"/>
      <c r="F22" s="28"/>
      <c r="G22" s="79" t="s">
        <v>58</v>
      </c>
      <c r="H22" s="79"/>
      <c r="K22" s="26"/>
    </row>
    <row r="23" spans="1:9" ht="21" customHeight="1">
      <c r="A23" s="9"/>
      <c r="B23" s="5"/>
      <c r="D23" s="81" t="s">
        <v>8</v>
      </c>
      <c r="E23" s="81"/>
      <c r="G23" s="80" t="s">
        <v>9</v>
      </c>
      <c r="H23" s="80"/>
      <c r="I23" s="27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/>
  <mergeCells count="19">
    <mergeCell ref="D23:E23"/>
    <mergeCell ref="G23:H23"/>
    <mergeCell ref="G3:J3"/>
    <mergeCell ref="G4:J4"/>
    <mergeCell ref="A6:J6"/>
    <mergeCell ref="A7:J7"/>
    <mergeCell ref="E13:G13"/>
    <mergeCell ref="H13:J13"/>
    <mergeCell ref="G22:H22"/>
    <mergeCell ref="G1:J1"/>
    <mergeCell ref="G2:J2"/>
    <mergeCell ref="A13:A14"/>
    <mergeCell ref="B13:B14"/>
    <mergeCell ref="C13:C14"/>
    <mergeCell ref="D13:D14"/>
    <mergeCell ref="A8:J8"/>
    <mergeCell ref="A9:J9"/>
    <mergeCell ref="A10:J10"/>
    <mergeCell ref="A11:J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A1">
      <selection activeCell="C24" sqref="C24"/>
    </sheetView>
  </sheetViews>
  <sheetFormatPr defaultColWidth="9.00390625" defaultRowHeight="12.75"/>
  <cols>
    <col min="1" max="1" width="16.625" style="0" customWidth="1"/>
    <col min="2" max="2" width="34.375" style="0" customWidth="1"/>
    <col min="3" max="3" width="47.625" style="0" customWidth="1"/>
    <col min="4" max="4" width="13.125" style="0" customWidth="1"/>
    <col min="5" max="5" width="15.375" style="0" customWidth="1"/>
    <col min="6" max="6" width="13.125" style="0" customWidth="1"/>
    <col min="7" max="7" width="13.50390625" style="0" customWidth="1"/>
    <col min="8" max="8" width="15.50390625" style="0" customWidth="1"/>
    <col min="9" max="9" width="16.50390625" style="0" bestFit="1" customWidth="1"/>
  </cols>
  <sheetData>
    <row r="1" spans="7:9" ht="12.75">
      <c r="G1" s="94" t="s">
        <v>42</v>
      </c>
      <c r="H1" s="94"/>
      <c r="I1" s="94"/>
    </row>
    <row r="2" spans="7:9" ht="12.75">
      <c r="G2" s="94" t="s">
        <v>24</v>
      </c>
      <c r="H2" s="94"/>
      <c r="I2" s="94"/>
    </row>
    <row r="3" spans="7:9" ht="12.75">
      <c r="G3" s="94" t="s">
        <v>25</v>
      </c>
      <c r="H3" s="94"/>
      <c r="I3" s="94"/>
    </row>
    <row r="4" spans="7:9" ht="12.75">
      <c r="G4" s="94"/>
      <c r="H4" s="94"/>
      <c r="I4" s="94"/>
    </row>
    <row r="6" spans="1:9" ht="61.5" customHeight="1">
      <c r="A6" s="82" t="s">
        <v>43</v>
      </c>
      <c r="B6" s="82"/>
      <c r="C6" s="82"/>
      <c r="D6" s="82"/>
      <c r="E6" s="82"/>
      <c r="F6" s="82"/>
      <c r="G6" s="82"/>
      <c r="H6" s="82"/>
      <c r="I6" s="82"/>
    </row>
    <row r="7" spans="1:11" ht="31.5" customHeight="1">
      <c r="A7" s="83" t="s">
        <v>50</v>
      </c>
      <c r="B7" s="83"/>
      <c r="C7" s="83"/>
      <c r="D7" s="83"/>
      <c r="E7" s="83"/>
      <c r="F7" s="83"/>
      <c r="G7" s="83"/>
      <c r="H7" s="83"/>
      <c r="I7" s="83"/>
      <c r="J7" s="4"/>
      <c r="K7" s="4"/>
    </row>
    <row r="8" spans="1:11" ht="20.25" customHeight="1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2"/>
      <c r="K8" s="2"/>
    </row>
    <row r="9" spans="1:11" ht="31.5" customHeight="1">
      <c r="A9" s="72" t="s">
        <v>51</v>
      </c>
      <c r="B9" s="72"/>
      <c r="C9" s="72"/>
      <c r="D9" s="72"/>
      <c r="E9" s="72"/>
      <c r="F9" s="72"/>
      <c r="G9" s="72"/>
      <c r="H9" s="72"/>
      <c r="I9" s="72"/>
      <c r="J9" s="3"/>
      <c r="K9" s="3"/>
    </row>
    <row r="10" spans="1:9" ht="24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8">
      <c r="A11" s="6"/>
      <c r="B11" s="6"/>
      <c r="C11" s="6"/>
      <c r="D11" s="6"/>
      <c r="E11" s="6"/>
      <c r="F11" s="5"/>
      <c r="G11" s="5"/>
      <c r="H11" s="5"/>
      <c r="I11" s="32" t="s">
        <v>5</v>
      </c>
    </row>
    <row r="12" spans="1:9" ht="35.25" customHeight="1">
      <c r="A12" s="95" t="s">
        <v>14</v>
      </c>
      <c r="B12" s="102" t="s">
        <v>16</v>
      </c>
      <c r="C12" s="95" t="s">
        <v>3</v>
      </c>
      <c r="D12" s="95" t="s">
        <v>11</v>
      </c>
      <c r="E12" s="95"/>
      <c r="F12" s="95"/>
      <c r="G12" s="98" t="s">
        <v>10</v>
      </c>
      <c r="H12" s="98"/>
      <c r="I12" s="98"/>
    </row>
    <row r="13" spans="1:9" ht="75" customHeight="1">
      <c r="A13" s="95"/>
      <c r="B13" s="103"/>
      <c r="C13" s="95"/>
      <c r="D13" s="34" t="s">
        <v>7</v>
      </c>
      <c r="E13" s="34" t="s">
        <v>12</v>
      </c>
      <c r="F13" s="34" t="s">
        <v>13</v>
      </c>
      <c r="G13" s="34" t="s">
        <v>7</v>
      </c>
      <c r="H13" s="34" t="s">
        <v>12</v>
      </c>
      <c r="I13" s="34" t="s">
        <v>13</v>
      </c>
    </row>
    <row r="14" spans="1:9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</row>
    <row r="15" spans="1:9" ht="18" customHeight="1">
      <c r="A15" s="40">
        <v>0</v>
      </c>
      <c r="B15" s="41">
        <v>0</v>
      </c>
      <c r="C15" s="40">
        <v>0</v>
      </c>
      <c r="D15" s="40">
        <v>0</v>
      </c>
      <c r="E15" s="40">
        <v>0</v>
      </c>
      <c r="F15" s="39" t="s">
        <v>41</v>
      </c>
      <c r="G15" s="40">
        <v>0</v>
      </c>
      <c r="H15" s="40">
        <v>0</v>
      </c>
      <c r="I15" s="39" t="s">
        <v>41</v>
      </c>
    </row>
    <row r="16" spans="1:9" ht="23.25" customHeight="1">
      <c r="A16" s="40">
        <v>0</v>
      </c>
      <c r="B16" s="41">
        <v>0</v>
      </c>
      <c r="C16" s="40">
        <v>0</v>
      </c>
      <c r="D16" s="40">
        <v>0</v>
      </c>
      <c r="E16" s="40">
        <v>0</v>
      </c>
      <c r="F16" s="39" t="s">
        <v>41</v>
      </c>
      <c r="G16" s="40">
        <v>0</v>
      </c>
      <c r="H16" s="40">
        <v>0</v>
      </c>
      <c r="I16" s="39" t="s">
        <v>41</v>
      </c>
    </row>
    <row r="17" spans="1:9" ht="23.25" customHeight="1">
      <c r="A17" s="40">
        <v>0</v>
      </c>
      <c r="B17" s="41">
        <v>0</v>
      </c>
      <c r="C17" s="40">
        <v>0</v>
      </c>
      <c r="D17" s="40">
        <v>0</v>
      </c>
      <c r="E17" s="40">
        <v>0</v>
      </c>
      <c r="F17" s="39" t="s">
        <v>41</v>
      </c>
      <c r="G17" s="40">
        <v>0</v>
      </c>
      <c r="H17" s="40">
        <v>0</v>
      </c>
      <c r="I17" s="39" t="s">
        <v>41</v>
      </c>
    </row>
    <row r="18" spans="1:9" ht="18.75" customHeight="1">
      <c r="A18" s="40">
        <v>0</v>
      </c>
      <c r="B18" s="41">
        <v>0</v>
      </c>
      <c r="C18" s="40">
        <v>0</v>
      </c>
      <c r="D18" s="40">
        <v>0</v>
      </c>
      <c r="E18" s="40">
        <v>0</v>
      </c>
      <c r="F18" s="39" t="s">
        <v>41</v>
      </c>
      <c r="G18" s="40">
        <v>0</v>
      </c>
      <c r="H18" s="40">
        <v>0</v>
      </c>
      <c r="I18" s="39" t="s">
        <v>41</v>
      </c>
    </row>
    <row r="19" spans="1:9" ht="24" customHeight="1">
      <c r="A19" s="40">
        <v>0</v>
      </c>
      <c r="B19" s="41">
        <v>0</v>
      </c>
      <c r="C19" s="40">
        <v>0</v>
      </c>
      <c r="D19" s="40">
        <v>0</v>
      </c>
      <c r="E19" s="40">
        <v>0</v>
      </c>
      <c r="F19" s="39" t="s">
        <v>41</v>
      </c>
      <c r="G19" s="40">
        <v>0</v>
      </c>
      <c r="H19" s="40">
        <v>0</v>
      </c>
      <c r="I19" s="39" t="s">
        <v>41</v>
      </c>
    </row>
    <row r="20" spans="1:9" ht="26.25" customHeight="1">
      <c r="A20" s="99" t="s">
        <v>15</v>
      </c>
      <c r="B20" s="100"/>
      <c r="C20" s="101"/>
      <c r="D20" s="40">
        <v>0</v>
      </c>
      <c r="E20" s="40">
        <v>0</v>
      </c>
      <c r="F20" s="39" t="s">
        <v>41</v>
      </c>
      <c r="G20" s="40">
        <v>0</v>
      </c>
      <c r="H20" s="40">
        <v>0</v>
      </c>
      <c r="I20" s="39" t="s">
        <v>41</v>
      </c>
    </row>
    <row r="21" spans="1:9" ht="30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23.2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21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11" s="25" customFormat="1" ht="24" customHeight="1">
      <c r="A25" s="30" t="s">
        <v>57</v>
      </c>
      <c r="B25" s="28"/>
      <c r="C25" s="28"/>
      <c r="D25" s="29"/>
      <c r="E25" s="29"/>
      <c r="F25" s="28"/>
      <c r="G25" s="79" t="s">
        <v>58</v>
      </c>
      <c r="H25" s="79"/>
      <c r="K25" s="26"/>
    </row>
    <row r="26" spans="1:9" ht="26.25" customHeight="1">
      <c r="A26" s="9"/>
      <c r="B26" s="5"/>
      <c r="D26" s="81" t="s">
        <v>8</v>
      </c>
      <c r="E26" s="81"/>
      <c r="G26" s="80" t="s">
        <v>9</v>
      </c>
      <c r="H26" s="80"/>
      <c r="I26" s="27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17">
    <mergeCell ref="G3:I3"/>
    <mergeCell ref="G4:I4"/>
    <mergeCell ref="G1:I1"/>
    <mergeCell ref="G2:I2"/>
    <mergeCell ref="A20:C20"/>
    <mergeCell ref="B12:B13"/>
    <mergeCell ref="A6:I6"/>
    <mergeCell ref="A7:I7"/>
    <mergeCell ref="A8:I8"/>
    <mergeCell ref="A9:I9"/>
    <mergeCell ref="A12:A13"/>
    <mergeCell ref="C12:C13"/>
    <mergeCell ref="D26:E26"/>
    <mergeCell ref="D12:F12"/>
    <mergeCell ref="G12:I12"/>
    <mergeCell ref="G25:H25"/>
    <mergeCell ref="G26:H26"/>
  </mergeCells>
  <printOptions/>
  <pageMargins left="0.57" right="0.41" top="0.71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valentina.kravchuk</dc:creator>
  <cp:keywords/>
  <dc:description/>
  <cp:lastModifiedBy>Компик</cp:lastModifiedBy>
  <cp:lastPrinted>2019-02-15T12:40:18Z</cp:lastPrinted>
  <dcterms:created xsi:type="dcterms:W3CDTF">2015-02-17T05:51:40Z</dcterms:created>
  <dcterms:modified xsi:type="dcterms:W3CDTF">2019-03-13T08:08:03Z</dcterms:modified>
  <cp:category/>
  <cp:version/>
  <cp:contentType/>
  <cp:contentStatus/>
</cp:coreProperties>
</file>