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480" windowHeight="8445" activeTab="2"/>
  </bookViews>
  <sheets>
    <sheet name="3" sheetId="1" r:id="rId1"/>
    <sheet name="4" sheetId="2" r:id="rId2"/>
    <sheet name="5" sheetId="3" r:id="rId3"/>
  </sheets>
  <definedNames>
    <definedName name="_xlnm.Print_Titles" localSheetId="0">'3'!$14:$14</definedName>
    <definedName name="_xlnm.Print_Titles" localSheetId="1">'4'!$11:$11</definedName>
    <definedName name="_xlnm.Print_Area" localSheetId="0">'3'!$A$1:$T$78</definedName>
    <definedName name="_xlnm.Print_Area" localSheetId="1">'4'!$A$1:$X$77</definedName>
  </definedNames>
  <calcPr fullCalcOnLoad="1"/>
</workbook>
</file>

<file path=xl/sharedStrings.xml><?xml version="1.0" encoding="utf-8"?>
<sst xmlns="http://schemas.openxmlformats.org/spreadsheetml/2006/main" count="881" uniqueCount="196">
  <si>
    <t>№ з/п</t>
  </si>
  <si>
    <t>Найменування заходів (пооб'єктно)</t>
  </si>
  <si>
    <t>І кв.</t>
  </si>
  <si>
    <t>ІІ кв.</t>
  </si>
  <si>
    <t>ІІІ кв.</t>
  </si>
  <si>
    <t>ІV кв.</t>
  </si>
  <si>
    <t xml:space="preserve"> 2.1</t>
  </si>
  <si>
    <t>х </t>
  </si>
  <si>
    <t xml:space="preserve">Найменування заходів </t>
  </si>
  <si>
    <t>Інші заходи</t>
  </si>
  <si>
    <t xml:space="preserve">загальна сума </t>
  </si>
  <si>
    <t>амортизаційні відрахування</t>
  </si>
  <si>
    <t>ВОДОПОСТАЧАННЯ</t>
  </si>
  <si>
    <t>ВОДОВІДВЕДЕННЯ</t>
  </si>
  <si>
    <t>виробничі інвестиції з прибутку</t>
  </si>
  <si>
    <t>підлягають поверненню</t>
  </si>
  <si>
    <t xml:space="preserve"> не підлягають поверненню </t>
  </si>
  <si>
    <t>х</t>
  </si>
  <si>
    <t>прогнозний період</t>
  </si>
  <si>
    <t>що не підлягають поверненню</t>
  </si>
  <si>
    <t>госпо-          дарський  (вартість    матеріальних ресурсів)</t>
  </si>
  <si>
    <t>Усього за Інвест програмою</t>
  </si>
  <si>
    <t>плано-ваний період     + n*</t>
  </si>
  <si>
    <t xml:space="preserve">     (підпис)</t>
  </si>
  <si>
    <t>підрядний</t>
  </si>
  <si>
    <t>-</t>
  </si>
  <si>
    <t>ЛКСП "Лисичанськводоканал"</t>
  </si>
  <si>
    <t>Начальник ВТВ</t>
  </si>
  <si>
    <t>Заходи щодо забезпечення технологічного та/або комерційного обліку ресурсів, з них:</t>
  </si>
  <si>
    <t>ІІ</t>
  </si>
  <si>
    <t>І</t>
  </si>
  <si>
    <t>з урахуванням:</t>
  </si>
  <si>
    <t>Водопостачання</t>
  </si>
  <si>
    <t xml:space="preserve">Заходи зі зниження питомих витрат, а також втрат ресурсів </t>
  </si>
  <si>
    <t>Заходи щодо забезпечення технологічного та/або комерційного обліку ресурсів</t>
  </si>
  <si>
    <t>Заходи щодо зменшення обсягу витрат води на технологічні потреби</t>
  </si>
  <si>
    <t xml:space="preserve">Заходи щодо підвищення якості послуг з централізованого водопостачання </t>
  </si>
  <si>
    <t>Заходи щодо підвищення екологічної безпеки та охорони навколишнього середовища</t>
  </si>
  <si>
    <t>Заходи щодо модернізації та закупівлі транспортних засобів спеціального та спеціалізованого призначення</t>
  </si>
  <si>
    <t>Усього за розділом І</t>
  </si>
  <si>
    <t>Водовідведення</t>
  </si>
  <si>
    <t>Заходи зі зниження питомих витрат, а також втрат ресурсів</t>
  </si>
  <si>
    <t>Усього за розділом ІІ</t>
  </si>
  <si>
    <t>Усього за інвестиційною програмою</t>
  </si>
  <si>
    <t>(посадова особа ліцензіата)</t>
  </si>
  <si>
    <t>(посада відповідального виконавця)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</si>
  <si>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</si>
  <si>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</si>
  <si>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t>Строк окупності (місяців)**</t>
  </si>
  <si>
    <t>аморти-   заційні відраху-   вання</t>
  </si>
  <si>
    <t>бюджетні кошти   (не підлягають поверненню)</t>
  </si>
  <si>
    <t>отримані у планованому періоді бюджетні кошти, що не підлягають поверненню</t>
  </si>
  <si>
    <t xml:space="preserve"> інші залучені кошти, отримані у планованому  періоді, з них:</t>
  </si>
  <si>
    <t>що підлягають поверненню</t>
  </si>
  <si>
    <t xml:space="preserve"> За способом виконання,                 тис. грн. (без ПДВ)</t>
  </si>
  <si>
    <t>Строк окупності (місяців)*</t>
  </si>
  <si>
    <t>Усього за розділом  І</t>
  </si>
  <si>
    <t>Усього за розділом  ІІ</t>
  </si>
  <si>
    <t>Графік здійснення заходів та використання коштів на планований та прогнозний періоди  тис. грн. (без ПДВ)</t>
  </si>
  <si>
    <t>планований період</t>
  </si>
  <si>
    <t>планований період            + 1</t>
  </si>
  <si>
    <t xml:space="preserve">   (прізвище, ім’я, по батькові)</t>
  </si>
  <si>
    <t>МП</t>
  </si>
  <si>
    <t>Директор ЛКСП "Лисичанськводоканал"           __________________                         Лисенко Євген Володимирович</t>
  </si>
  <si>
    <t>Головний інженер ЛКСП "Лисичанськводоканал"</t>
  </si>
  <si>
    <t>А.І. Боровська</t>
  </si>
  <si>
    <t>Начальник ВТВ                                                        __________________                       Боровська Ала Іванівна</t>
  </si>
  <si>
    <t>В.М. Францов</t>
  </si>
  <si>
    <t>1 од.</t>
  </si>
  <si>
    <t>Фінансовий план довгострокової інвестиційної програми на 2018 рік</t>
  </si>
  <si>
    <t>1.1</t>
  </si>
  <si>
    <t>1.2</t>
  </si>
  <si>
    <t>1.3</t>
  </si>
  <si>
    <t>1.4</t>
  </si>
  <si>
    <t>1.5</t>
  </si>
  <si>
    <t>1.6</t>
  </si>
  <si>
    <t>1.7</t>
  </si>
  <si>
    <t>1.8</t>
  </si>
  <si>
    <t>Будівництво, реконструкція та модернізація об’єктів водопостачання  з урахуванням:</t>
  </si>
  <si>
    <t>Усього за підпунктом 1.2</t>
  </si>
  <si>
    <t>Усього за підпунктом 1.7</t>
  </si>
  <si>
    <t>2.5</t>
  </si>
  <si>
    <t>2.5.1</t>
  </si>
  <si>
    <t>2.5.2</t>
  </si>
  <si>
    <t>Усього за підпунктом 2.5</t>
  </si>
  <si>
    <t>Заходи зі зниження питомих витрат, а також втрат ресурсів, з них:</t>
  </si>
  <si>
    <t xml:space="preserve">  1.1</t>
  </si>
  <si>
    <t>1.1.1.</t>
  </si>
  <si>
    <t>Капітальний ремонт трубопроводу подачі води по вул.Г.Потапенко від вул.Соборної до вул. Ф.Н.Чернишова, м.Лисичанськ</t>
  </si>
  <si>
    <t>380м</t>
  </si>
  <si>
    <t>1.1.2.</t>
  </si>
  <si>
    <t>Капітальний ремонт трубопроводу подачі води по вул. Первомайській, 126, м.Лисичанськ, протяжністю 150м</t>
  </si>
  <si>
    <t>150м</t>
  </si>
  <si>
    <t>Усього за підпунктом 1.1</t>
  </si>
  <si>
    <t>1.2.1</t>
  </si>
  <si>
    <t>20од.</t>
  </si>
  <si>
    <t>Заходи зі зниження питомих витрат,  а також втрат ресурсів, з них:</t>
  </si>
  <si>
    <t>Заміна насосного агрегату №2 КНС №10 марки СМ-250-200-400  з електродвигуном N-160 кВт на насос 2СМ-250-200-400 з електродвигуном ІМ1081 55 кВт/год</t>
  </si>
  <si>
    <t>1од.</t>
  </si>
  <si>
    <t>2.1</t>
  </si>
  <si>
    <t>2.1.1</t>
  </si>
  <si>
    <t>2.1.2</t>
  </si>
  <si>
    <t>2.2</t>
  </si>
  <si>
    <t>Реконструкція МОС-5.Встановлення вузлу обліку на самопливному лотку випуску умовно чистих стічних вод  з території  МОС-5 Попаснянський р-н Малорязанська селищна рада (м.Новодружеськ) ЛКСП "Лисичанськводоканал" з використанням водоміра з  інтегралом акустичного  "ЕХО-Р-02"</t>
  </si>
  <si>
    <t>Реконструкція МОС-3.Встановлення вузлу обліку на самопливному лотку транспортування стічної води на первинні відстійники МОС-3 Попаснянський р-н Білогорівська селищна рада (м.Привілля) ЛКСП "Лисичанськводоканал" з використанням водоміра з  інтегралом акустичного  "ЕХО-Р-02"</t>
  </si>
  <si>
    <t>2.2.1</t>
  </si>
  <si>
    <t>2.2.2</t>
  </si>
  <si>
    <t>Усього за підпунктом 2.1</t>
  </si>
  <si>
    <t>2.2.3</t>
  </si>
  <si>
    <t>4од.</t>
  </si>
  <si>
    <t>Усього за підпунктом 2.2</t>
  </si>
  <si>
    <t>Заходи щодо підвищення екологічної безпеки та охорони навколишнього середовища, з них:</t>
  </si>
  <si>
    <t>Впровадження вузла знезараження стоків (МОС-4, район з-ду ГТВ)</t>
  </si>
  <si>
    <t>Впровадження вузла знезараження стоків на КОС (МОС-1, вул.Волгоградська,63)</t>
  </si>
  <si>
    <t>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</si>
  <si>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 xml:space="preserve">Додаток  3                                                                                              </t>
  </si>
  <si>
    <t>Головний економіст</t>
  </si>
  <si>
    <t>О.В. Калитка</t>
  </si>
  <si>
    <t xml:space="preserve">ПОГОДЖЕНО
рішенням Лисичанської міської ради
від _________________ №_____________                                                         </t>
  </si>
  <si>
    <t>ЗАТВЕРДЖЕНО                                                                                              Директор ЛКСП "Лисичанськводоканал"                                    _________________ Є.В. Лисенко                                                                  "_____"  ___________________ 2018 р.</t>
  </si>
  <si>
    <t xml:space="preserve">(найменування ліцензіата) 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</si>
  <si>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</si>
  <si>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Сума позичкових коштів та відсотків за їх  використання, що підлягає поверненню у планованому періоді,            тис. грн              (без ПДВ)</t>
  </si>
  <si>
    <t xml:space="preserve"> Сума інших залучених коштів, що підлягає поверненню у планованому періоді,          тис. грн          (без ПДВ)</t>
  </si>
  <si>
    <t>Кошти, що враховуються    у структурі тарифів           гр.5 + гр.6. +      гр. 11 + гр. 12      тис. грн           (без ПДВ)</t>
  </si>
  <si>
    <t xml:space="preserve"> За способом виконання,                 тис. грн (без ПДВ)</t>
  </si>
  <si>
    <t>№ аркуша обґрунтовуючих матеріалів</t>
  </si>
  <si>
    <t>Економія паливно-енергетичних ресурсів            (кВт/год/рік)</t>
  </si>
  <si>
    <t>Економія фонду заробітної плати                                                                          (тис. грн/рік)</t>
  </si>
  <si>
    <t>Економічний ефект (тис. грн )**</t>
  </si>
  <si>
    <t>госпо          дарський  (вартість    матеріальних ресурсів)</t>
  </si>
  <si>
    <t>аморти   заційні відраху   вання</t>
  </si>
  <si>
    <t>отримані у планованому періоді позичкові кошти фінансових установ, що підлягають поверненню</t>
  </si>
  <si>
    <t>Заходи щодо зменшення обсягу витрат води на технологічні потреби, з них:</t>
  </si>
  <si>
    <t>Усього за підпунктом 1.3</t>
  </si>
  <si>
    <t>Заходи щодо підвищення якості послуг з централізованого водопостачання, з них:</t>
  </si>
  <si>
    <t>Усього за підпунктом 1.4</t>
  </si>
  <si>
    <t>Заходи щодо впровадження та розвитку інформаційних технологій, з них:</t>
  </si>
  <si>
    <t>Усього за підпунктом 1.5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</si>
  <si>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</si>
  <si>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1.6</t>
  </si>
  <si>
    <t>Інші заходи, з них:</t>
  </si>
  <si>
    <t>Усього за підпунктом 1.8</t>
  </si>
  <si>
    <t xml:space="preserve">  2.1</t>
  </si>
  <si>
    <t xml:space="preserve">  2.2</t>
  </si>
  <si>
    <t xml:space="preserve"> Усього за підпунктом  2.2</t>
  </si>
  <si>
    <t xml:space="preserve">  2.3</t>
  </si>
  <si>
    <t xml:space="preserve"> Усього за підпунктом 2.3</t>
  </si>
  <si>
    <t>2.4</t>
  </si>
  <si>
    <t>Усього за підпунктом  2.4</t>
  </si>
  <si>
    <t>Усього за підпунктом  2.5</t>
  </si>
  <si>
    <t>2.6</t>
  </si>
  <si>
    <t>Усього за підпунктом 2.6</t>
  </si>
  <si>
    <t>Усього за інвестиційним планом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</si>
  <si>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</si>
  <si>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</si>
  <si>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</si>
  <si>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 xml:space="preserve">Додаток  4                                                                                             </t>
  </si>
  <si>
    <r>
      <t xml:space="preserve"> Будівництво, реконструкція та модернізація об</t>
    </r>
    <r>
      <rPr>
        <b/>
        <sz val="12"/>
        <rFont val="Calibri"/>
        <family val="2"/>
      </rPr>
      <t>’</t>
    </r>
    <r>
      <rPr>
        <b/>
        <sz val="12"/>
        <rFont val="Times New Roman"/>
        <family val="1"/>
      </rPr>
      <t>єктів водопостачання, з урахуванням:</t>
    </r>
  </si>
  <si>
    <r>
      <t xml:space="preserve"> Будівництво, реконструкція та модернізація об</t>
    </r>
    <r>
      <rPr>
        <b/>
        <sz val="12"/>
        <rFont val="Calibri"/>
        <family val="2"/>
      </rPr>
      <t>’</t>
    </r>
    <r>
      <rPr>
        <b/>
        <sz val="12"/>
        <rFont val="Times New Roman"/>
        <family val="1"/>
      </rPr>
      <t>єктів водовідведення, з урахуванням:</t>
    </r>
  </si>
  <si>
    <t>Графік здійснення заходів та використання коштів на планований період,                                                                                                                                 тис. грн (без ПДВ)</t>
  </si>
  <si>
    <t>Заходи щодо провадження та розвитку інформаційних технологій, з них:</t>
  </si>
  <si>
    <t xml:space="preserve">  1.7</t>
  </si>
  <si>
    <t>Інші заходи,з них:</t>
  </si>
  <si>
    <t>2.3</t>
  </si>
  <si>
    <t>Усього за підпунктом 2.3</t>
  </si>
  <si>
    <t>Модернізація та закупівля транспортних засобів спеціального та спеціалізованого призначення, з них:</t>
  </si>
  <si>
    <t>«Реконструкція  каналізаційного колектора Д-300мм по вул. ім. В.Сосюри (від будинку 407) до вул. Балтійської (будинок 6) м. Лисичанськ». Виготовлення проектно-кошторисної документації</t>
  </si>
  <si>
    <t>«Реконструкція  водозаборів  з оснащенням артезіанських свердловин приладами обліку (20 одиниць). Білогорівський водозабір. Виготовлення проектно-кошторисної документації</t>
  </si>
  <si>
    <t xml:space="preserve">Примітки:  n* - кількість років інвестиційної програми.     
</t>
  </si>
  <si>
    <t>** Суми витрат по заходах та економічний ефект від їх впровадження  при розрахунку строку окупності враховувати без ПДВ.</t>
  </si>
  <si>
    <t>*** Складові розрахунку економічного ефекту від впровадження  заходів враховувати без ПДВ.</t>
  </si>
  <si>
    <t xml:space="preserve">  1.3</t>
  </si>
  <si>
    <t xml:space="preserve">  1.8</t>
  </si>
  <si>
    <t>Виготовлення проектно-кошторисної документації  "Встановлення вузлів обліку стічної води на МОС 1,2,4 м.Лисичанськ"</t>
  </si>
  <si>
    <t>позичкові кошти</t>
  </si>
  <si>
    <t>Річний  інвестиційний план на 2018 рік</t>
  </si>
  <si>
    <t>Додаток 5 
до  Порядку розроблення, погодження та затвердження інвестиційних програм суб’єктів господарювання у сфері  централізованого водопостачання та водовідведення</t>
  </si>
  <si>
    <t xml:space="preserve">(назва ліцензіата) </t>
  </si>
  <si>
    <t>Кошти, що враховуються у структурі тарифів за джерелами фінансування,  
тис. грн (без ПДВ)</t>
  </si>
  <si>
    <t xml:space="preserve"> сума позичкових коштів та відсотків за їх  використання, що підлягає поверненню у планованому періоді</t>
  </si>
  <si>
    <t xml:space="preserve">сума інших  залучених коштів, що підлягає поверненню у планованому періоді </t>
  </si>
  <si>
    <t>Будівництво, реконструкція та модернізація об’єктів водопостачання, з урахуванням:</t>
  </si>
  <si>
    <t>Заходи щодо впровадження та розвитку інформаційних технологій</t>
  </si>
  <si>
    <t xml:space="preserve"> Будівництво, реконструкція та модернізація об’єктів водовідведення, з урахуванням:</t>
  </si>
  <si>
    <t xml:space="preserve">План витрат за джерелами фінансування на виконання інвестиційної програми для врахування у структурі тарифів  на 12 місяців  2018 року   </t>
  </si>
  <si>
    <t xml:space="preserve">№ аркуша обґрунтовуючих матеріалів </t>
  </si>
  <si>
    <t>Економія паливно-енергетичних ресурсів (кВт*год/прогнозний період)</t>
  </si>
  <si>
    <t>Економія фонду заробітної плати, (тис. грн/прогнозний період)</t>
  </si>
  <si>
    <t>Економічний ефект  (тис. грн)***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</si>
  <si>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</si>
  <si>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</si>
  <si>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</si>
  <si>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</si>
  <si>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</si>
  <si>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>Головний бухгалтер                                                __________________                        Боброва Лілія Орестовна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</si>
</sst>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&quot;р.&quot;_-;\-* #,##0.00&quot;р.&quot;_-;_-* &quot;-&quot;??&quot;р.&quot;_-;_-@_-"/>
    <numFmt numFmtId="165" formatCode="0.0"/>
    <numFmt numFmtId="166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Calibri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left" wrapText="1"/>
    </xf>
    <xf numFmtId="0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2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34" borderId="0" xfId="0" applyFont="1" applyFill="1" applyAlignment="1">
      <alignment vertical="center" wrapText="1"/>
    </xf>
    <xf numFmtId="164" fontId="9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7" fillId="0" borderId="10" xfId="0" applyNumberFormat="1" applyFont="1" applyBorder="1" applyAlignment="1">
      <alignment horizontal="center" wrapText="1"/>
    </xf>
    <xf numFmtId="0" fontId="7" fillId="33" borderId="0" xfId="0" applyFont="1" applyFill="1" applyAlignment="1">
      <alignment wrapText="1"/>
    </xf>
    <xf numFmtId="0" fontId="7" fillId="0" borderId="0" xfId="0" applyFont="1" applyAlignment="1">
      <alignment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3" fontId="7" fillId="0" borderId="10" xfId="53" applyNumberFormat="1" applyFont="1" applyFill="1" applyBorder="1" applyAlignment="1">
      <alignment horizontal="center" wrapText="1"/>
      <protection/>
    </xf>
    <xf numFmtId="165" fontId="7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7" fillId="0" borderId="10" xfId="33" applyNumberFormat="1" applyFont="1" applyFill="1" applyBorder="1" applyAlignment="1" applyProtection="1">
      <alignment horizontal="center" wrapText="1"/>
      <protection/>
    </xf>
    <xf numFmtId="166" fontId="7" fillId="0" borderId="10" xfId="33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164" fontId="7" fillId="0" borderId="10" xfId="0" applyNumberFormat="1" applyFont="1" applyFill="1" applyBorder="1" applyAlignment="1">
      <alignment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2" fontId="7" fillId="0" borderId="11" xfId="33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>
      <alignment horizontal="center" wrapText="1"/>
    </xf>
    <xf numFmtId="165" fontId="7" fillId="0" borderId="10" xfId="33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33" applyFont="1" applyFill="1" applyBorder="1" applyAlignment="1" applyProtection="1">
      <alignment horizontal="center" vertical="center" wrapText="1"/>
      <protection locked="0"/>
    </xf>
    <xf numFmtId="0" fontId="9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/>
    </xf>
    <xf numFmtId="164" fontId="9" fillId="0" borderId="14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2" fontId="9" fillId="35" borderId="10" xfId="0" applyNumberFormat="1" applyFont="1" applyFill="1" applyBorder="1" applyAlignment="1">
      <alignment horizontal="center" vertical="center" wrapText="1"/>
    </xf>
    <xf numFmtId="165" fontId="7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65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2" fontId="9" fillId="10" borderId="10" xfId="0" applyNumberFormat="1" applyFont="1" applyFill="1" applyBorder="1" applyAlignment="1">
      <alignment horizontal="center" vertical="center" wrapText="1"/>
    </xf>
    <xf numFmtId="165" fontId="7" fillId="10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165" fontId="9" fillId="10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/>
    </xf>
    <xf numFmtId="3" fontId="7" fillId="10" borderId="10" xfId="53" applyNumberFormat="1" applyFont="1" applyFill="1" applyBorder="1" applyAlignment="1">
      <alignment horizontal="center" wrapText="1"/>
      <protection/>
    </xf>
    <xf numFmtId="2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9" fillId="35" borderId="10" xfId="0" applyNumberFormat="1" applyFont="1" applyFill="1" applyBorder="1" applyAlignment="1">
      <alignment horizontal="center" vertical="center" wrapText="1"/>
    </xf>
    <xf numFmtId="1" fontId="9" fillId="1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wrapText="1"/>
    </xf>
    <xf numFmtId="2" fontId="7" fillId="0" borderId="10" xfId="33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 wrapText="1"/>
    </xf>
    <xf numFmtId="0" fontId="7" fillId="0" borderId="11" xfId="33" applyNumberFormat="1" applyFont="1" applyFill="1" applyBorder="1" applyAlignment="1" applyProtection="1">
      <alignment horizontal="center" wrapText="1"/>
      <protection/>
    </xf>
    <xf numFmtId="2" fontId="7" fillId="0" borderId="11" xfId="33" applyNumberFormat="1" applyFont="1" applyFill="1" applyBorder="1" applyAlignment="1" applyProtection="1">
      <alignment horizontal="center" wrapText="1"/>
      <protection/>
    </xf>
    <xf numFmtId="1" fontId="9" fillId="0" borderId="10" xfId="0" applyNumberFormat="1" applyFont="1" applyFill="1" applyBorder="1" applyAlignment="1">
      <alignment horizontal="center" wrapText="1"/>
    </xf>
    <xf numFmtId="166" fontId="9" fillId="0" borderId="10" xfId="0" applyNumberFormat="1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66" fontId="9" fillId="35" borderId="10" xfId="0" applyNumberFormat="1" applyFont="1" applyFill="1" applyBorder="1" applyAlignment="1">
      <alignment horizontal="center" vertical="center" wrapText="1"/>
    </xf>
    <xf numFmtId="166" fontId="9" fillId="1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33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7" fillId="0" borderId="10" xfId="33" applyNumberFormat="1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33" applyFont="1" applyFill="1" applyBorder="1" applyAlignment="1" applyProtection="1">
      <alignment horizontal="center" wrapText="1"/>
      <protection locked="0"/>
    </xf>
    <xf numFmtId="0" fontId="7" fillId="33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7" fillId="10" borderId="10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wrapText="1"/>
    </xf>
    <xf numFmtId="2" fontId="9" fillId="10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wrapText="1"/>
    </xf>
    <xf numFmtId="2" fontId="9" fillId="35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left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9" fillId="1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 wrapText="1"/>
    </xf>
    <xf numFmtId="1" fontId="7" fillId="0" borderId="10" xfId="33" applyNumberFormat="1" applyFont="1" applyFill="1" applyBorder="1" applyAlignment="1" applyProtection="1">
      <alignment horizontal="center" wrapText="1"/>
      <protection/>
    </xf>
    <xf numFmtId="2" fontId="9" fillId="35" borderId="10" xfId="0" applyNumberFormat="1" applyFont="1" applyFill="1" applyBorder="1" applyAlignment="1">
      <alignment horizontal="center" wrapText="1"/>
    </xf>
    <xf numFmtId="1" fontId="9" fillId="35" borderId="10" xfId="0" applyNumberFormat="1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wrapText="1"/>
    </xf>
    <xf numFmtId="165" fontId="9" fillId="35" borderId="10" xfId="0" applyNumberFormat="1" applyFont="1" applyFill="1" applyBorder="1" applyAlignment="1">
      <alignment horizontal="center" wrapText="1"/>
    </xf>
    <xf numFmtId="164" fontId="9" fillId="0" borderId="11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166" fontId="9" fillId="35" borderId="10" xfId="0" applyNumberFormat="1" applyFont="1" applyFill="1" applyBorder="1" applyAlignment="1">
      <alignment horizontal="center" wrapText="1"/>
    </xf>
    <xf numFmtId="2" fontId="9" fillId="10" borderId="10" xfId="0" applyNumberFormat="1" applyFont="1" applyFill="1" applyBorder="1" applyAlignment="1">
      <alignment horizontal="center" wrapText="1"/>
    </xf>
    <xf numFmtId="1" fontId="9" fillId="10" borderId="10" xfId="0" applyNumberFormat="1" applyFont="1" applyFill="1" applyBorder="1" applyAlignment="1">
      <alignment horizontal="center" wrapText="1"/>
    </xf>
    <xf numFmtId="166" fontId="9" fillId="10" borderId="10" xfId="0" applyNumberFormat="1" applyFont="1" applyFill="1" applyBorder="1" applyAlignment="1">
      <alignment horizontal="center" wrapText="1"/>
    </xf>
    <xf numFmtId="165" fontId="9" fillId="1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1" fontId="9" fillId="35" borderId="10" xfId="0" applyNumberFormat="1" applyFont="1" applyFill="1" applyBorder="1" applyAlignment="1">
      <alignment horizontal="center"/>
    </xf>
    <xf numFmtId="0" fontId="9" fillId="0" borderId="12" xfId="33" applyNumberFormat="1" applyFont="1" applyFill="1" applyBorder="1" applyAlignment="1" applyProtection="1">
      <alignment horizontal="center" vertical="center" wrapText="1"/>
      <protection/>
    </xf>
    <xf numFmtId="0" fontId="9" fillId="0" borderId="15" xfId="33" applyNumberFormat="1" applyFont="1" applyFill="1" applyBorder="1" applyAlignment="1" applyProtection="1">
      <alignment horizontal="center" vertical="center" wrapText="1"/>
      <protection/>
    </xf>
    <xf numFmtId="0" fontId="9" fillId="0" borderId="16" xfId="33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12" xfId="33" applyNumberFormat="1" applyFont="1" applyFill="1" applyBorder="1" applyAlignment="1" applyProtection="1">
      <alignment horizontal="center" vertical="center" wrapText="1"/>
      <protection/>
    </xf>
    <xf numFmtId="0" fontId="7" fillId="0" borderId="15" xfId="33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top" wrapText="1"/>
    </xf>
    <xf numFmtId="0" fontId="7" fillId="0" borderId="12" xfId="33" applyFont="1" applyFill="1" applyBorder="1" applyAlignment="1" applyProtection="1">
      <alignment horizontal="center" vertical="center" wrapText="1"/>
      <protection locked="0"/>
    </xf>
    <xf numFmtId="0" fontId="7" fillId="0" borderId="16" xfId="33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33" applyFont="1" applyFill="1" applyBorder="1" applyAlignment="1" applyProtection="1">
      <alignment horizontal="center" vertical="center" wrapText="1"/>
      <protection locked="0"/>
    </xf>
    <xf numFmtId="0" fontId="7" fillId="0" borderId="11" xfId="33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textRotation="90" wrapText="1"/>
    </xf>
    <xf numFmtId="0" fontId="7" fillId="0" borderId="19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textRotation="90"/>
    </xf>
    <xf numFmtId="0" fontId="13" fillId="0" borderId="11" xfId="0" applyFont="1" applyFill="1" applyBorder="1" applyAlignment="1">
      <alignment textRotation="90"/>
    </xf>
    <xf numFmtId="0" fontId="7" fillId="0" borderId="21" xfId="33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center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  <xf numFmtId="0" fontId="9" fillId="35" borderId="10" xfId="0" applyFont="1" applyFill="1" applyBorder="1" applyAlignment="1">
      <alignment horizontal="center" vertical="center" wrapText="1"/>
    </xf>
    <xf numFmtId="164" fontId="9" fillId="10" borderId="10" xfId="0" applyNumberFormat="1" applyFont="1" applyFill="1" applyBorder="1" applyAlignment="1">
      <alignment horizontal="center" vertical="center" wrapText="1"/>
    </xf>
    <xf numFmtId="0" fontId="7" fillId="0" borderId="16" xfId="33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33" applyNumberFormat="1" applyFont="1" applyFill="1" applyBorder="1" applyAlignment="1" applyProtection="1">
      <alignment horizontal="center" wrapText="1"/>
      <protection/>
    </xf>
    <xf numFmtId="0" fontId="9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7" fillId="0" borderId="10" xfId="33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10" xfId="33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>
      <alignment horizontal="center" vertical="top" wrapText="1"/>
    </xf>
    <xf numFmtId="0" fontId="7" fillId="0" borderId="12" xfId="33" applyNumberFormat="1" applyFont="1" applyFill="1" applyBorder="1" applyAlignment="1" applyProtection="1">
      <alignment horizontal="center" wrapText="1"/>
      <protection/>
    </xf>
    <xf numFmtId="0" fontId="7" fillId="0" borderId="15" xfId="33" applyNumberFormat="1" applyFont="1" applyFill="1" applyBorder="1" applyAlignment="1" applyProtection="1">
      <alignment horizontal="center" wrapText="1"/>
      <protection/>
    </xf>
    <xf numFmtId="0" fontId="7" fillId="0" borderId="16" xfId="33" applyNumberFormat="1" applyFont="1" applyFill="1" applyBorder="1" applyAlignment="1" applyProtection="1">
      <alignment horizontal="center" wrapText="1"/>
      <protection/>
    </xf>
    <xf numFmtId="0" fontId="9" fillId="0" borderId="12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164" fontId="9" fillId="0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164" fontId="9" fillId="10" borderId="12" xfId="0" applyNumberFormat="1" applyFont="1" applyFill="1" applyBorder="1" applyAlignment="1">
      <alignment horizontal="center"/>
    </xf>
    <xf numFmtId="164" fontId="9" fillId="10" borderId="15" xfId="0" applyNumberFormat="1" applyFont="1" applyFill="1" applyBorder="1" applyAlignment="1">
      <alignment horizontal="center"/>
    </xf>
    <xf numFmtId="164" fontId="9" fillId="10" borderId="16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7" fillId="33" borderId="12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33" borderId="2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33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D100"/>
  <sheetViews>
    <sheetView view="pageBreakPreview" zoomScale="54" zoomScaleNormal="70" zoomScaleSheetLayoutView="54" zoomScalePageLayoutView="0" workbookViewId="0" topLeftCell="A49">
      <selection activeCell="E62" sqref="E62"/>
    </sheetView>
  </sheetViews>
  <sheetFormatPr defaultColWidth="9.00390625" defaultRowHeight="12.75"/>
  <cols>
    <col min="1" max="1" width="7.875" style="43" customWidth="1"/>
    <col min="2" max="2" width="76.25390625" style="43" customWidth="1"/>
    <col min="3" max="3" width="11.125" style="15" customWidth="1"/>
    <col min="4" max="4" width="14.625" style="50" customWidth="1"/>
    <col min="5" max="5" width="11.875" style="50" customWidth="1"/>
    <col min="6" max="6" width="12.125" style="50" customWidth="1"/>
    <col min="7" max="7" width="9.125" style="50" customWidth="1"/>
    <col min="8" max="8" width="11.75390625" style="50" customWidth="1"/>
    <col min="9" max="9" width="13.125" style="50" customWidth="1"/>
    <col min="10" max="10" width="13.75390625" style="50" customWidth="1"/>
    <col min="11" max="11" width="12.625" style="50" customWidth="1"/>
    <col min="12" max="12" width="12.75390625" style="50" customWidth="1"/>
    <col min="13" max="13" width="14.75390625" style="50" bestFit="1" customWidth="1"/>
    <col min="14" max="14" width="9.875" style="50" customWidth="1"/>
    <col min="15" max="15" width="9.75390625" style="50" customWidth="1"/>
    <col min="16" max="17" width="7.75390625" style="50" customWidth="1"/>
    <col min="18" max="18" width="9.00390625" style="50" customWidth="1"/>
    <col min="19" max="19" width="8.75390625" style="50" customWidth="1"/>
    <col min="20" max="20" width="9.625" style="50" customWidth="1"/>
    <col min="21" max="16384" width="9.125" style="15" customWidth="1"/>
  </cols>
  <sheetData>
    <row r="1" spans="11:20" ht="18.75" customHeight="1">
      <c r="K1" s="15"/>
      <c r="N1" s="249" t="s">
        <v>115</v>
      </c>
      <c r="O1" s="249"/>
      <c r="P1" s="249"/>
      <c r="Q1" s="249"/>
      <c r="R1" s="249"/>
      <c r="S1" s="249"/>
      <c r="T1" s="249"/>
    </row>
    <row r="2" spans="11:20" ht="68.25" customHeight="1">
      <c r="K2" s="15"/>
      <c r="N2" s="249" t="s">
        <v>114</v>
      </c>
      <c r="O2" s="249"/>
      <c r="P2" s="249"/>
      <c r="Q2" s="249"/>
      <c r="R2" s="249"/>
      <c r="S2" s="249"/>
      <c r="T2" s="249"/>
    </row>
    <row r="3" spans="13:20" ht="17.25" customHeight="1">
      <c r="M3" s="23"/>
      <c r="N3" s="23"/>
      <c r="O3" s="24"/>
      <c r="P3" s="24"/>
      <c r="Q3" s="24"/>
      <c r="R3" s="24"/>
      <c r="S3" s="24"/>
      <c r="T3" s="24"/>
    </row>
    <row r="4" spans="1:20" s="78" customFormat="1" ht="98.25" customHeight="1">
      <c r="A4" s="6"/>
      <c r="B4" s="250" t="s">
        <v>118</v>
      </c>
      <c r="C4" s="250"/>
      <c r="D4" s="250"/>
      <c r="E4" s="250"/>
      <c r="F4" s="46"/>
      <c r="G4" s="46"/>
      <c r="H4" s="251"/>
      <c r="I4" s="252"/>
      <c r="J4" s="252"/>
      <c r="K4" s="77"/>
      <c r="L4" s="77"/>
      <c r="M4" s="251" t="s">
        <v>119</v>
      </c>
      <c r="N4" s="255"/>
      <c r="O4" s="255"/>
      <c r="P4" s="255"/>
      <c r="Q4" s="255"/>
      <c r="R4" s="255"/>
      <c r="S4" s="255"/>
      <c r="T4" s="49"/>
    </row>
    <row r="5" spans="2:20" ht="21" customHeight="1">
      <c r="B5" s="69" t="s">
        <v>62</v>
      </c>
      <c r="C5" s="70"/>
      <c r="D5" s="71"/>
      <c r="E5" s="71"/>
      <c r="H5" s="71"/>
      <c r="I5" s="72"/>
      <c r="J5" s="72"/>
      <c r="K5" s="51"/>
      <c r="L5" s="51"/>
      <c r="M5" s="71"/>
      <c r="N5" s="71"/>
      <c r="O5" s="71"/>
      <c r="P5" s="71"/>
      <c r="Q5" s="71"/>
      <c r="R5" s="71"/>
      <c r="S5" s="52"/>
      <c r="T5" s="52"/>
    </row>
    <row r="6" spans="2:20" ht="12" customHeight="1">
      <c r="B6" s="69"/>
      <c r="C6" s="70"/>
      <c r="D6" s="71"/>
      <c r="E6" s="71"/>
      <c r="H6" s="71"/>
      <c r="I6" s="72"/>
      <c r="J6" s="72"/>
      <c r="K6" s="51"/>
      <c r="L6" s="51"/>
      <c r="M6" s="71"/>
      <c r="N6" s="71"/>
      <c r="O6" s="71"/>
      <c r="P6" s="71"/>
      <c r="Q6" s="71"/>
      <c r="R6" s="71"/>
      <c r="S6" s="52"/>
      <c r="T6" s="52"/>
    </row>
    <row r="7" spans="1:20" ht="21" customHeight="1">
      <c r="A7" s="256" t="s">
        <v>69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</row>
    <row r="8" spans="1:20" ht="27.75" customHeight="1">
      <c r="A8" s="253" t="s">
        <v>26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</row>
    <row r="9" spans="1:25" s="84" customFormat="1" ht="20.25" customHeight="1">
      <c r="A9" s="221" t="s">
        <v>120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85"/>
      <c r="V9" s="85"/>
      <c r="W9" s="85"/>
      <c r="X9" s="85"/>
      <c r="Y9" s="85"/>
    </row>
    <row r="10" spans="1:20" ht="69" customHeight="1">
      <c r="A10" s="244" t="s">
        <v>0</v>
      </c>
      <c r="B10" s="244" t="s">
        <v>1</v>
      </c>
      <c r="C10" s="229" t="s">
        <v>46</v>
      </c>
      <c r="D10" s="232" t="s">
        <v>47</v>
      </c>
      <c r="E10" s="233"/>
      <c r="F10" s="233"/>
      <c r="G10" s="233"/>
      <c r="H10" s="233"/>
      <c r="I10" s="233"/>
      <c r="J10" s="234"/>
      <c r="K10" s="228" t="s">
        <v>54</v>
      </c>
      <c r="L10" s="228"/>
      <c r="M10" s="232" t="s">
        <v>58</v>
      </c>
      <c r="N10" s="233"/>
      <c r="O10" s="234"/>
      <c r="P10" s="229" t="s">
        <v>48</v>
      </c>
      <c r="Q10" s="229" t="s">
        <v>186</v>
      </c>
      <c r="R10" s="241" t="s">
        <v>187</v>
      </c>
      <c r="S10" s="241" t="s">
        <v>188</v>
      </c>
      <c r="T10" s="241" t="s">
        <v>189</v>
      </c>
    </row>
    <row r="11" spans="1:20" ht="22.5" customHeight="1">
      <c r="A11" s="244"/>
      <c r="B11" s="244"/>
      <c r="C11" s="245"/>
      <c r="D11" s="224" t="s">
        <v>10</v>
      </c>
      <c r="E11" s="227" t="s">
        <v>31</v>
      </c>
      <c r="F11" s="227"/>
      <c r="G11" s="227"/>
      <c r="H11" s="227"/>
      <c r="I11" s="227"/>
      <c r="J11" s="227"/>
      <c r="K11" s="224" t="s">
        <v>20</v>
      </c>
      <c r="L11" s="224" t="s">
        <v>24</v>
      </c>
      <c r="M11" s="224" t="s">
        <v>59</v>
      </c>
      <c r="N11" s="237" t="s">
        <v>18</v>
      </c>
      <c r="O11" s="238"/>
      <c r="P11" s="230"/>
      <c r="Q11" s="230"/>
      <c r="R11" s="242"/>
      <c r="S11" s="242"/>
      <c r="T11" s="242"/>
    </row>
    <row r="12" spans="1:20" ht="68.25" customHeight="1">
      <c r="A12" s="244"/>
      <c r="B12" s="244"/>
      <c r="C12" s="245"/>
      <c r="D12" s="225"/>
      <c r="E12" s="235" t="s">
        <v>49</v>
      </c>
      <c r="F12" s="235" t="s">
        <v>14</v>
      </c>
      <c r="G12" s="235" t="s">
        <v>175</v>
      </c>
      <c r="H12" s="222" t="s">
        <v>52</v>
      </c>
      <c r="I12" s="223"/>
      <c r="J12" s="247" t="s">
        <v>50</v>
      </c>
      <c r="K12" s="225"/>
      <c r="L12" s="225"/>
      <c r="M12" s="225"/>
      <c r="N12" s="239"/>
      <c r="O12" s="240"/>
      <c r="P12" s="230"/>
      <c r="Q12" s="230"/>
      <c r="R12" s="242"/>
      <c r="S12" s="242"/>
      <c r="T12" s="242"/>
    </row>
    <row r="13" spans="1:20" ht="62.25" customHeight="1">
      <c r="A13" s="244"/>
      <c r="B13" s="244"/>
      <c r="C13" s="246"/>
      <c r="D13" s="226"/>
      <c r="E13" s="236"/>
      <c r="F13" s="236"/>
      <c r="G13" s="236"/>
      <c r="H13" s="18" t="s">
        <v>15</v>
      </c>
      <c r="I13" s="18" t="s">
        <v>16</v>
      </c>
      <c r="J13" s="248"/>
      <c r="K13" s="226"/>
      <c r="L13" s="226"/>
      <c r="M13" s="226"/>
      <c r="N13" s="79" t="s">
        <v>60</v>
      </c>
      <c r="O13" s="80" t="s">
        <v>22</v>
      </c>
      <c r="P13" s="231"/>
      <c r="Q13" s="231"/>
      <c r="R13" s="243"/>
      <c r="S13" s="243"/>
      <c r="T13" s="243"/>
    </row>
    <row r="14" spans="1:20" s="43" customFormat="1" ht="15.75" customHeight="1">
      <c r="A14" s="75">
        <v>1</v>
      </c>
      <c r="B14" s="75">
        <v>2</v>
      </c>
      <c r="C14" s="75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1">
        <v>15</v>
      </c>
      <c r="P14" s="31">
        <v>16</v>
      </c>
      <c r="Q14" s="31">
        <v>17</v>
      </c>
      <c r="R14" s="31">
        <v>18</v>
      </c>
      <c r="S14" s="31">
        <v>19</v>
      </c>
      <c r="T14" s="31">
        <v>20</v>
      </c>
    </row>
    <row r="15" spans="1:82" ht="18.75" customHeight="1">
      <c r="A15" s="25" t="s">
        <v>30</v>
      </c>
      <c r="B15" s="197" t="s">
        <v>12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9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</row>
    <row r="16" spans="1:82" ht="18.75" customHeight="1">
      <c r="A16" s="194" t="s">
        <v>78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</row>
    <row r="17" spans="1:82" ht="15" customHeight="1">
      <c r="A17" s="27" t="s">
        <v>86</v>
      </c>
      <c r="B17" s="200" t="s">
        <v>85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</row>
    <row r="18" spans="1:82" ht="42" customHeight="1">
      <c r="A18" s="28" t="s">
        <v>87</v>
      </c>
      <c r="B18" s="12" t="s">
        <v>88</v>
      </c>
      <c r="C18" s="13" t="s">
        <v>89</v>
      </c>
      <c r="D18" s="22">
        <v>1472.55</v>
      </c>
      <c r="E18" s="37">
        <f>D18</f>
        <v>1472.55</v>
      </c>
      <c r="F18" s="29" t="s">
        <v>25</v>
      </c>
      <c r="G18" s="29" t="s">
        <v>25</v>
      </c>
      <c r="H18" s="29" t="s">
        <v>25</v>
      </c>
      <c r="I18" s="29" t="s">
        <v>25</v>
      </c>
      <c r="J18" s="29" t="s">
        <v>25</v>
      </c>
      <c r="K18" s="29" t="s">
        <v>25</v>
      </c>
      <c r="L18" s="37">
        <f>D18</f>
        <v>1472.55</v>
      </c>
      <c r="M18" s="37">
        <f>E18</f>
        <v>1472.55</v>
      </c>
      <c r="N18" s="30" t="s">
        <v>25</v>
      </c>
      <c r="O18" s="31" t="s">
        <v>25</v>
      </c>
      <c r="P18" s="73">
        <f>ROUND(D18/T18*12,0)</f>
        <v>75</v>
      </c>
      <c r="Q18" s="73" t="s">
        <v>25</v>
      </c>
      <c r="R18" s="73" t="s">
        <v>25</v>
      </c>
      <c r="S18" s="73">
        <v>45.3</v>
      </c>
      <c r="T18" s="73">
        <v>236.1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</row>
    <row r="19" spans="1:82" ht="40.5" customHeight="1">
      <c r="A19" s="27" t="s">
        <v>90</v>
      </c>
      <c r="B19" s="12" t="s">
        <v>91</v>
      </c>
      <c r="C19" s="19" t="s">
        <v>92</v>
      </c>
      <c r="D19" s="37">
        <v>781.79</v>
      </c>
      <c r="E19" s="37">
        <f>D19</f>
        <v>781.79</v>
      </c>
      <c r="F19" s="29" t="s">
        <v>25</v>
      </c>
      <c r="G19" s="29" t="s">
        <v>25</v>
      </c>
      <c r="H19" s="29" t="s">
        <v>25</v>
      </c>
      <c r="I19" s="29" t="s">
        <v>25</v>
      </c>
      <c r="J19" s="29" t="s">
        <v>25</v>
      </c>
      <c r="K19" s="29" t="s">
        <v>25</v>
      </c>
      <c r="L19" s="37">
        <f>D19</f>
        <v>781.79</v>
      </c>
      <c r="M19" s="37">
        <f>E19</f>
        <v>781.79</v>
      </c>
      <c r="N19" s="30" t="s">
        <v>25</v>
      </c>
      <c r="O19" s="31" t="s">
        <v>25</v>
      </c>
      <c r="P19" s="73">
        <f>ROUND(D19/T19*12,0)</f>
        <v>113</v>
      </c>
      <c r="Q19" s="73" t="s">
        <v>25</v>
      </c>
      <c r="R19" s="73" t="s">
        <v>25</v>
      </c>
      <c r="S19" s="73">
        <v>22.7</v>
      </c>
      <c r="T19" s="73">
        <v>83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</row>
    <row r="20" spans="1:82" ht="22.5" customHeight="1">
      <c r="A20" s="205" t="s">
        <v>93</v>
      </c>
      <c r="B20" s="206"/>
      <c r="C20" s="206"/>
      <c r="D20" s="29">
        <f>SUM(D18:D19)</f>
        <v>2254.34</v>
      </c>
      <c r="E20" s="29">
        <f>SUM(E18:E19)</f>
        <v>2254.34</v>
      </c>
      <c r="F20" s="130">
        <f aca="true" t="shared" si="0" ref="F20:K20">SUM(F18:F19)</f>
        <v>0</v>
      </c>
      <c r="G20" s="130">
        <f t="shared" si="0"/>
        <v>0</v>
      </c>
      <c r="H20" s="130">
        <f t="shared" si="0"/>
        <v>0</v>
      </c>
      <c r="I20" s="130">
        <f t="shared" si="0"/>
        <v>0</v>
      </c>
      <c r="J20" s="130">
        <f t="shared" si="0"/>
        <v>0</v>
      </c>
      <c r="K20" s="130">
        <f t="shared" si="0"/>
        <v>0</v>
      </c>
      <c r="L20" s="29">
        <f>SUM(L18:L19)</f>
        <v>2254.34</v>
      </c>
      <c r="M20" s="29">
        <f>SUM(M18:M19)</f>
        <v>2254.34</v>
      </c>
      <c r="N20" s="30" t="s">
        <v>25</v>
      </c>
      <c r="O20" s="31" t="s">
        <v>25</v>
      </c>
      <c r="P20" s="31">
        <f>ROUND(D20/T20*12,0)</f>
        <v>85</v>
      </c>
      <c r="Q20" s="73" t="s">
        <v>25</v>
      </c>
      <c r="R20" s="130">
        <f>SUM(R18:R19)</f>
        <v>0</v>
      </c>
      <c r="S20" s="65">
        <f>SUM(S18:S19)</f>
        <v>68</v>
      </c>
      <c r="T20" s="65">
        <f>SUM(T18:T19)</f>
        <v>319.1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</row>
    <row r="21" spans="1:82" ht="17.25" customHeight="1">
      <c r="A21" s="33" t="s">
        <v>71</v>
      </c>
      <c r="B21" s="200" t="s">
        <v>28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</row>
    <row r="22" spans="1:82" ht="50.25" customHeight="1">
      <c r="A22" s="33" t="s">
        <v>94</v>
      </c>
      <c r="B22" s="15" t="s">
        <v>168</v>
      </c>
      <c r="C22" s="19" t="s">
        <v>95</v>
      </c>
      <c r="D22" s="37">
        <v>116.67</v>
      </c>
      <c r="E22" s="37">
        <f>D22</f>
        <v>116.67</v>
      </c>
      <c r="F22" s="29" t="s">
        <v>25</v>
      </c>
      <c r="G22" s="29" t="s">
        <v>25</v>
      </c>
      <c r="H22" s="29" t="s">
        <v>25</v>
      </c>
      <c r="I22" s="29" t="s">
        <v>25</v>
      </c>
      <c r="J22" s="29" t="s">
        <v>25</v>
      </c>
      <c r="K22" s="29" t="s">
        <v>25</v>
      </c>
      <c r="L22" s="37">
        <f>D22</f>
        <v>116.67</v>
      </c>
      <c r="M22" s="37">
        <f>E22</f>
        <v>116.67</v>
      </c>
      <c r="N22" s="30" t="s">
        <v>25</v>
      </c>
      <c r="O22" s="31" t="s">
        <v>25</v>
      </c>
      <c r="P22" s="73" t="s">
        <v>25</v>
      </c>
      <c r="Q22" s="73" t="s">
        <v>25</v>
      </c>
      <c r="R22" s="73" t="s">
        <v>25</v>
      </c>
      <c r="S22" s="73" t="s">
        <v>25</v>
      </c>
      <c r="T22" s="30" t="s">
        <v>25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</row>
    <row r="23" spans="1:82" ht="18" customHeight="1">
      <c r="A23" s="207" t="s">
        <v>79</v>
      </c>
      <c r="B23" s="208"/>
      <c r="C23" s="209"/>
      <c r="D23" s="29">
        <f>SUM(D22:D22)</f>
        <v>116.67</v>
      </c>
      <c r="E23" s="29">
        <f>SUM(E22:E22)</f>
        <v>116.67</v>
      </c>
      <c r="F23" s="130">
        <f aca="true" t="shared" si="1" ref="F23:K23">SUM(F22:F22)</f>
        <v>0</v>
      </c>
      <c r="G23" s="130">
        <f t="shared" si="1"/>
        <v>0</v>
      </c>
      <c r="H23" s="130">
        <f t="shared" si="1"/>
        <v>0</v>
      </c>
      <c r="I23" s="130">
        <f t="shared" si="1"/>
        <v>0</v>
      </c>
      <c r="J23" s="130">
        <f t="shared" si="1"/>
        <v>0</v>
      </c>
      <c r="K23" s="130">
        <f t="shared" si="1"/>
        <v>0</v>
      </c>
      <c r="L23" s="29">
        <f>SUM(L22:L22)</f>
        <v>116.67</v>
      </c>
      <c r="M23" s="29">
        <f>SUM(M22:M22)</f>
        <v>116.67</v>
      </c>
      <c r="N23" s="30" t="s">
        <v>25</v>
      </c>
      <c r="O23" s="31" t="s">
        <v>25</v>
      </c>
      <c r="P23" s="73" t="s">
        <v>25</v>
      </c>
      <c r="Q23" s="73" t="s">
        <v>25</v>
      </c>
      <c r="R23" s="130">
        <f>SUM(R22:R22)</f>
        <v>0</v>
      </c>
      <c r="S23" s="130">
        <f>SUM(S22:S22)</f>
        <v>0</v>
      </c>
      <c r="T23" s="130">
        <f>SUM(T22:T22)</f>
        <v>0</v>
      </c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</row>
    <row r="24" spans="1:20" s="90" customFormat="1" ht="14.25" customHeight="1">
      <c r="A24" s="21" t="s">
        <v>72</v>
      </c>
      <c r="B24" s="202" t="s">
        <v>133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4"/>
    </row>
    <row r="25" spans="1:20" s="90" customFormat="1" ht="14.25" customHeight="1">
      <c r="A25" s="21"/>
      <c r="B25" s="104"/>
      <c r="C25" s="104"/>
      <c r="D25" s="95">
        <v>0</v>
      </c>
      <c r="E25" s="57">
        <v>0</v>
      </c>
      <c r="F25" s="29" t="s">
        <v>25</v>
      </c>
      <c r="G25" s="29" t="s">
        <v>25</v>
      </c>
      <c r="H25" s="29" t="s">
        <v>25</v>
      </c>
      <c r="I25" s="29" t="s">
        <v>25</v>
      </c>
      <c r="J25" s="29" t="s">
        <v>25</v>
      </c>
      <c r="K25" s="29" t="s">
        <v>25</v>
      </c>
      <c r="L25" s="141">
        <f>D25</f>
        <v>0</v>
      </c>
      <c r="M25" s="141">
        <f>E25</f>
        <v>0</v>
      </c>
      <c r="N25" s="30" t="s">
        <v>25</v>
      </c>
      <c r="O25" s="31" t="s">
        <v>25</v>
      </c>
      <c r="P25" s="73" t="s">
        <v>25</v>
      </c>
      <c r="Q25" s="73" t="s">
        <v>25</v>
      </c>
      <c r="R25" s="73" t="s">
        <v>25</v>
      </c>
      <c r="S25" s="73" t="s">
        <v>25</v>
      </c>
      <c r="T25" s="73" t="s">
        <v>25</v>
      </c>
    </row>
    <row r="26" spans="1:20" s="157" customFormat="1" ht="19.5" customHeight="1">
      <c r="A26" s="215" t="s">
        <v>134</v>
      </c>
      <c r="B26" s="215"/>
      <c r="C26" s="215"/>
      <c r="D26" s="86">
        <v>0</v>
      </c>
      <c r="E26" s="86">
        <v>0</v>
      </c>
      <c r="F26" s="130">
        <f>SUM(F25:F25)</f>
        <v>0</v>
      </c>
      <c r="G26" s="130">
        <f>SUM(G25:G25)</f>
        <v>0</v>
      </c>
      <c r="H26" s="130">
        <f>SUM(H25:H25)</f>
        <v>0</v>
      </c>
      <c r="I26" s="130">
        <f>SUM(I25:I25)</f>
        <v>0</v>
      </c>
      <c r="J26" s="130">
        <f>SUM(J25:J25)</f>
        <v>0</v>
      </c>
      <c r="K26" s="130">
        <f>SUM(K25:K25)</f>
        <v>0</v>
      </c>
      <c r="L26" s="130">
        <f>SUM(L25:L25)</f>
        <v>0</v>
      </c>
      <c r="M26" s="130">
        <f>SUM(M25:M25)</f>
        <v>0</v>
      </c>
      <c r="N26" s="30" t="s">
        <v>25</v>
      </c>
      <c r="O26" s="31" t="s">
        <v>25</v>
      </c>
      <c r="P26" s="73" t="s">
        <v>25</v>
      </c>
      <c r="Q26" s="73" t="s">
        <v>25</v>
      </c>
      <c r="R26" s="130">
        <f>SUM(R25:R25)</f>
        <v>0</v>
      </c>
      <c r="S26" s="130">
        <f>SUM(S25:S25)</f>
        <v>0</v>
      </c>
      <c r="T26" s="130">
        <f>SUM(T25:T25)</f>
        <v>0</v>
      </c>
    </row>
    <row r="27" spans="1:20" s="90" customFormat="1" ht="17.25" customHeight="1">
      <c r="A27" s="21" t="s">
        <v>73</v>
      </c>
      <c r="B27" s="202" t="s">
        <v>135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4"/>
    </row>
    <row r="28" spans="1:20" s="90" customFormat="1" ht="17.25" customHeight="1">
      <c r="A28" s="102"/>
      <c r="B28" s="87"/>
      <c r="C28" s="87"/>
      <c r="D28" s="87">
        <v>0</v>
      </c>
      <c r="E28" s="57">
        <v>0</v>
      </c>
      <c r="F28" s="29" t="s">
        <v>25</v>
      </c>
      <c r="G28" s="29" t="s">
        <v>25</v>
      </c>
      <c r="H28" s="29" t="s">
        <v>25</v>
      </c>
      <c r="I28" s="29" t="s">
        <v>25</v>
      </c>
      <c r="J28" s="29" t="s">
        <v>25</v>
      </c>
      <c r="K28" s="29" t="s">
        <v>25</v>
      </c>
      <c r="L28" s="141">
        <f>D28</f>
        <v>0</v>
      </c>
      <c r="M28" s="141">
        <f>E28</f>
        <v>0</v>
      </c>
      <c r="N28" s="30" t="s">
        <v>25</v>
      </c>
      <c r="O28" s="31" t="s">
        <v>25</v>
      </c>
      <c r="P28" s="73" t="s">
        <v>25</v>
      </c>
      <c r="Q28" s="73" t="s">
        <v>25</v>
      </c>
      <c r="R28" s="73" t="s">
        <v>25</v>
      </c>
      <c r="S28" s="73" t="s">
        <v>25</v>
      </c>
      <c r="T28" s="73" t="s">
        <v>25</v>
      </c>
    </row>
    <row r="29" spans="1:20" s="157" customFormat="1" ht="15" customHeight="1">
      <c r="A29" s="216" t="s">
        <v>136</v>
      </c>
      <c r="B29" s="217"/>
      <c r="C29" s="218"/>
      <c r="D29" s="86">
        <v>0</v>
      </c>
      <c r="E29" s="86">
        <v>0</v>
      </c>
      <c r="F29" s="130">
        <f>SUM(F28:F28)</f>
        <v>0</v>
      </c>
      <c r="G29" s="130">
        <f>SUM(G28:G28)</f>
        <v>0</v>
      </c>
      <c r="H29" s="130">
        <f>SUM(H28:H28)</f>
        <v>0</v>
      </c>
      <c r="I29" s="130">
        <f>SUM(I28:I28)</f>
        <v>0</v>
      </c>
      <c r="J29" s="130">
        <f>SUM(J28:J28)</f>
        <v>0</v>
      </c>
      <c r="K29" s="130">
        <f>SUM(K28:K28)</f>
        <v>0</v>
      </c>
      <c r="L29" s="130">
        <f>SUM(L28:L28)</f>
        <v>0</v>
      </c>
      <c r="M29" s="130">
        <f>SUM(M28:M28)</f>
        <v>0</v>
      </c>
      <c r="N29" s="30" t="s">
        <v>25</v>
      </c>
      <c r="O29" s="31" t="s">
        <v>25</v>
      </c>
      <c r="P29" s="73" t="s">
        <v>25</v>
      </c>
      <c r="Q29" s="73" t="s">
        <v>25</v>
      </c>
      <c r="R29" s="130">
        <f>SUM(R28:R28)</f>
        <v>0</v>
      </c>
      <c r="S29" s="130">
        <f>SUM(S28:S28)</f>
        <v>0</v>
      </c>
      <c r="T29" s="130">
        <f>SUM(T28:T28)</f>
        <v>0</v>
      </c>
    </row>
    <row r="30" spans="1:20" s="90" customFormat="1" ht="15.75">
      <c r="A30" s="21" t="s">
        <v>74</v>
      </c>
      <c r="B30" s="202" t="s">
        <v>161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4"/>
    </row>
    <row r="31" spans="1:20" s="89" customFormat="1" ht="15.75">
      <c r="A31" s="102"/>
      <c r="B31" s="86"/>
      <c r="C31" s="86"/>
      <c r="D31" s="86">
        <v>0</v>
      </c>
      <c r="E31" s="57" t="s">
        <v>7</v>
      </c>
      <c r="F31" s="57" t="s">
        <v>7</v>
      </c>
      <c r="G31" s="57" t="s">
        <v>7</v>
      </c>
      <c r="H31" s="57" t="s">
        <v>7</v>
      </c>
      <c r="I31" s="57" t="s">
        <v>7</v>
      </c>
      <c r="J31" s="57" t="s">
        <v>17</v>
      </c>
      <c r="K31" s="86"/>
      <c r="L31" s="141">
        <f>D31</f>
        <v>0</v>
      </c>
      <c r="M31" s="141" t="str">
        <f>E31</f>
        <v>х </v>
      </c>
      <c r="N31" s="30" t="s">
        <v>25</v>
      </c>
      <c r="O31" s="31" t="s">
        <v>25</v>
      </c>
      <c r="P31" s="73" t="s">
        <v>25</v>
      </c>
      <c r="Q31" s="73" t="s">
        <v>25</v>
      </c>
      <c r="R31" s="73" t="s">
        <v>25</v>
      </c>
      <c r="S31" s="73" t="s">
        <v>25</v>
      </c>
      <c r="T31" s="73" t="s">
        <v>25</v>
      </c>
    </row>
    <row r="32" spans="1:20" s="158" customFormat="1" ht="15.75">
      <c r="A32" s="215" t="s">
        <v>138</v>
      </c>
      <c r="B32" s="215"/>
      <c r="C32" s="215"/>
      <c r="D32" s="86">
        <v>0</v>
      </c>
      <c r="E32" s="86">
        <v>0</v>
      </c>
      <c r="F32" s="130">
        <f>SUM(F31:F31)</f>
        <v>0</v>
      </c>
      <c r="G32" s="130">
        <f>SUM(G31:G31)</f>
        <v>0</v>
      </c>
      <c r="H32" s="130">
        <f>SUM(H31:H31)</f>
        <v>0</v>
      </c>
      <c r="I32" s="130">
        <f>SUM(I31:I31)</f>
        <v>0</v>
      </c>
      <c r="J32" s="130">
        <f>SUM(J31:J31)</f>
        <v>0</v>
      </c>
      <c r="K32" s="130">
        <f>SUM(K31:K31)</f>
        <v>0</v>
      </c>
      <c r="L32" s="130">
        <f>SUM(L31:L31)</f>
        <v>0</v>
      </c>
      <c r="M32" s="130">
        <f>SUM(M31:M31)</f>
        <v>0</v>
      </c>
      <c r="N32" s="30" t="s">
        <v>25</v>
      </c>
      <c r="O32" s="31" t="s">
        <v>25</v>
      </c>
      <c r="P32" s="73" t="s">
        <v>25</v>
      </c>
      <c r="Q32" s="73" t="s">
        <v>25</v>
      </c>
      <c r="R32" s="130">
        <f>SUM(R31:R31)</f>
        <v>0</v>
      </c>
      <c r="S32" s="130">
        <f>SUM(S31:S31)</f>
        <v>0</v>
      </c>
      <c r="T32" s="130">
        <f>SUM(T31:T31)</f>
        <v>0</v>
      </c>
    </row>
    <row r="33" spans="1:20" s="89" customFormat="1" ht="13.5" customHeight="1">
      <c r="A33" s="21" t="s">
        <v>75</v>
      </c>
      <c r="B33" s="219" t="s">
        <v>139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</row>
    <row r="34" spans="1:20" s="89" customFormat="1" ht="21" customHeight="1">
      <c r="A34" s="87"/>
      <c r="B34" s="86"/>
      <c r="C34" s="86"/>
      <c r="D34" s="87">
        <v>0</v>
      </c>
      <c r="E34" s="57" t="s">
        <v>7</v>
      </c>
      <c r="F34" s="57" t="s">
        <v>7</v>
      </c>
      <c r="G34" s="57" t="s">
        <v>7</v>
      </c>
      <c r="H34" s="57" t="s">
        <v>7</v>
      </c>
      <c r="I34" s="57" t="s">
        <v>7</v>
      </c>
      <c r="J34" s="57" t="s">
        <v>17</v>
      </c>
      <c r="K34" s="87"/>
      <c r="L34" s="141">
        <f>D34</f>
        <v>0</v>
      </c>
      <c r="M34" s="141" t="str">
        <f>E34</f>
        <v>х </v>
      </c>
      <c r="N34" s="30" t="s">
        <v>25</v>
      </c>
      <c r="O34" s="31" t="s">
        <v>25</v>
      </c>
      <c r="P34" s="73" t="s">
        <v>25</v>
      </c>
      <c r="Q34" s="73" t="s">
        <v>25</v>
      </c>
      <c r="R34" s="73" t="s">
        <v>25</v>
      </c>
      <c r="S34" s="73" t="s">
        <v>25</v>
      </c>
      <c r="T34" s="73" t="s">
        <v>25</v>
      </c>
    </row>
    <row r="35" spans="1:20" s="158" customFormat="1" ht="18" customHeight="1">
      <c r="A35" s="220" t="s">
        <v>140</v>
      </c>
      <c r="B35" s="217"/>
      <c r="C35" s="218"/>
      <c r="D35" s="86">
        <v>0</v>
      </c>
      <c r="E35" s="86">
        <v>0</v>
      </c>
      <c r="F35" s="130">
        <f>SUM(F34:F34)</f>
        <v>0</v>
      </c>
      <c r="G35" s="130">
        <f>SUM(G34:G34)</f>
        <v>0</v>
      </c>
      <c r="H35" s="130">
        <f>SUM(H34:H34)</f>
        <v>0</v>
      </c>
      <c r="I35" s="130">
        <f>SUM(I34:I34)</f>
        <v>0</v>
      </c>
      <c r="J35" s="130">
        <f>SUM(J34:J34)</f>
        <v>0</v>
      </c>
      <c r="K35" s="130">
        <f>SUM(K34:K34)</f>
        <v>0</v>
      </c>
      <c r="L35" s="130">
        <f>SUM(L34:L34)</f>
        <v>0</v>
      </c>
      <c r="M35" s="130">
        <f>SUM(M34:M34)</f>
        <v>0</v>
      </c>
      <c r="N35" s="30" t="s">
        <v>25</v>
      </c>
      <c r="O35" s="31" t="s">
        <v>25</v>
      </c>
      <c r="P35" s="73" t="s">
        <v>25</v>
      </c>
      <c r="Q35" s="73" t="s">
        <v>25</v>
      </c>
      <c r="R35" s="130">
        <f>SUM(R34:R34)</f>
        <v>0</v>
      </c>
      <c r="S35" s="130">
        <f>SUM(S34:S34)</f>
        <v>0</v>
      </c>
      <c r="T35" s="130">
        <f>SUM(T34:T34)</f>
        <v>0</v>
      </c>
    </row>
    <row r="36" spans="1:20" s="90" customFormat="1" ht="15.75" customHeight="1">
      <c r="A36" s="102" t="s">
        <v>162</v>
      </c>
      <c r="B36" s="202" t="s">
        <v>111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4"/>
    </row>
    <row r="37" spans="1:20" s="90" customFormat="1" ht="15.75">
      <c r="A37" s="102"/>
      <c r="B37" s="86"/>
      <c r="C37" s="86"/>
      <c r="D37" s="86">
        <v>0</v>
      </c>
      <c r="E37" s="57">
        <v>0</v>
      </c>
      <c r="F37" s="29" t="s">
        <v>25</v>
      </c>
      <c r="G37" s="29" t="s">
        <v>25</v>
      </c>
      <c r="H37" s="29" t="s">
        <v>25</v>
      </c>
      <c r="I37" s="29" t="s">
        <v>25</v>
      </c>
      <c r="J37" s="29" t="s">
        <v>25</v>
      </c>
      <c r="K37" s="29" t="s">
        <v>25</v>
      </c>
      <c r="L37" s="141">
        <f>D37</f>
        <v>0</v>
      </c>
      <c r="M37" s="141">
        <f>E37</f>
        <v>0</v>
      </c>
      <c r="N37" s="30" t="s">
        <v>25</v>
      </c>
      <c r="O37" s="31" t="s">
        <v>25</v>
      </c>
      <c r="P37" s="73" t="s">
        <v>25</v>
      </c>
      <c r="Q37" s="73" t="s">
        <v>25</v>
      </c>
      <c r="R37" s="73" t="s">
        <v>25</v>
      </c>
      <c r="S37" s="73" t="s">
        <v>25</v>
      </c>
      <c r="T37" s="73" t="s">
        <v>25</v>
      </c>
    </row>
    <row r="38" spans="1:20" s="157" customFormat="1" ht="18.75" customHeight="1">
      <c r="A38" s="216" t="s">
        <v>80</v>
      </c>
      <c r="B38" s="217"/>
      <c r="C38" s="218"/>
      <c r="D38" s="86">
        <v>0</v>
      </c>
      <c r="E38" s="86">
        <v>0</v>
      </c>
      <c r="F38" s="130">
        <f>SUM(F37:F37)</f>
        <v>0</v>
      </c>
      <c r="G38" s="130">
        <f>SUM(G37:G37)</f>
        <v>0</v>
      </c>
      <c r="H38" s="130">
        <f>SUM(H37:H37)</f>
        <v>0</v>
      </c>
      <c r="I38" s="130">
        <f>SUM(I37:I37)</f>
        <v>0</v>
      </c>
      <c r="J38" s="130">
        <f>SUM(J37:J37)</f>
        <v>0</v>
      </c>
      <c r="K38" s="130">
        <f>SUM(K37:K37)</f>
        <v>0</v>
      </c>
      <c r="L38" s="130">
        <f>SUM(L37:L37)</f>
        <v>0</v>
      </c>
      <c r="M38" s="130">
        <f>SUM(M37:M37)</f>
        <v>0</v>
      </c>
      <c r="N38" s="30" t="s">
        <v>25</v>
      </c>
      <c r="O38" s="31" t="s">
        <v>25</v>
      </c>
      <c r="P38" s="95"/>
      <c r="Q38" s="95"/>
      <c r="R38" s="130">
        <f>SUM(R37:R37)</f>
        <v>0</v>
      </c>
      <c r="S38" s="130">
        <f>SUM(S37:S37)</f>
        <v>0</v>
      </c>
      <c r="T38" s="130">
        <f>SUM(T37:T37)</f>
        <v>0</v>
      </c>
    </row>
    <row r="39" spans="1:20" s="90" customFormat="1" ht="14.25" customHeight="1">
      <c r="A39" s="21" t="s">
        <v>77</v>
      </c>
      <c r="B39" s="202" t="s">
        <v>163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4"/>
    </row>
    <row r="40" spans="1:20" s="90" customFormat="1" ht="14.25" customHeight="1">
      <c r="A40" s="87"/>
      <c r="B40" s="86"/>
      <c r="C40" s="86"/>
      <c r="D40" s="87">
        <v>0</v>
      </c>
      <c r="E40" s="57">
        <v>0</v>
      </c>
      <c r="F40" s="29" t="s">
        <v>25</v>
      </c>
      <c r="G40" s="29" t="s">
        <v>25</v>
      </c>
      <c r="H40" s="29" t="s">
        <v>25</v>
      </c>
      <c r="I40" s="29" t="s">
        <v>25</v>
      </c>
      <c r="J40" s="29" t="s">
        <v>25</v>
      </c>
      <c r="K40" s="29" t="s">
        <v>25</v>
      </c>
      <c r="L40" s="141">
        <f>D40</f>
        <v>0</v>
      </c>
      <c r="M40" s="141">
        <f>E40</f>
        <v>0</v>
      </c>
      <c r="N40" s="30" t="s">
        <v>25</v>
      </c>
      <c r="O40" s="31" t="s">
        <v>25</v>
      </c>
      <c r="P40" s="73" t="s">
        <v>25</v>
      </c>
      <c r="Q40" s="73" t="s">
        <v>25</v>
      </c>
      <c r="R40" s="73" t="s">
        <v>25</v>
      </c>
      <c r="S40" s="73" t="s">
        <v>25</v>
      </c>
      <c r="T40" s="73" t="s">
        <v>25</v>
      </c>
    </row>
    <row r="41" spans="1:20" s="157" customFormat="1" ht="18.75" customHeight="1">
      <c r="A41" s="216" t="s">
        <v>142</v>
      </c>
      <c r="B41" s="217"/>
      <c r="C41" s="218"/>
      <c r="D41" s="86">
        <v>0</v>
      </c>
      <c r="E41" s="86">
        <v>0</v>
      </c>
      <c r="F41" s="130">
        <f>SUM(F40:F40)</f>
        <v>0</v>
      </c>
      <c r="G41" s="130">
        <f>SUM(G40:G40)</f>
        <v>0</v>
      </c>
      <c r="H41" s="130">
        <f>SUM(H40:H40)</f>
        <v>0</v>
      </c>
      <c r="I41" s="130">
        <f>SUM(I40:I40)</f>
        <v>0</v>
      </c>
      <c r="J41" s="130">
        <f>SUM(J40:J40)</f>
        <v>0</v>
      </c>
      <c r="K41" s="130">
        <f>SUM(K40:K40)</f>
        <v>0</v>
      </c>
      <c r="L41" s="130">
        <f>SUM(L40:L40)</f>
        <v>0</v>
      </c>
      <c r="M41" s="130">
        <f>SUM(M40:M40)</f>
        <v>0</v>
      </c>
      <c r="N41" s="30" t="s">
        <v>25</v>
      </c>
      <c r="O41" s="31" t="s">
        <v>25</v>
      </c>
      <c r="P41" s="190" t="s">
        <v>25</v>
      </c>
      <c r="Q41" s="190" t="s">
        <v>25</v>
      </c>
      <c r="R41" s="130">
        <f>SUM(R40:R40)</f>
        <v>0</v>
      </c>
      <c r="S41" s="130">
        <f>SUM(S40:S40)</f>
        <v>0</v>
      </c>
      <c r="T41" s="130">
        <f>SUM(T40:T40)</f>
        <v>0</v>
      </c>
    </row>
    <row r="42" spans="1:82" ht="17.25" customHeight="1">
      <c r="A42" s="210" t="s">
        <v>56</v>
      </c>
      <c r="B42" s="211"/>
      <c r="C42" s="212"/>
      <c r="D42" s="114">
        <f>D20+D23+D26+D29+D32+D35+D38+D41</f>
        <v>2371.01</v>
      </c>
      <c r="E42" s="114">
        <f>E20+E23+E26+E29+E32+E35+E38+E41</f>
        <v>2371.01</v>
      </c>
      <c r="F42" s="128">
        <f aca="true" t="shared" si="2" ref="F42:K42">F20+F23+F26+F29+F32+F35+F38+F41</f>
        <v>0</v>
      </c>
      <c r="G42" s="128">
        <f t="shared" si="2"/>
        <v>0</v>
      </c>
      <c r="H42" s="128">
        <f t="shared" si="2"/>
        <v>0</v>
      </c>
      <c r="I42" s="128">
        <f t="shared" si="2"/>
        <v>0</v>
      </c>
      <c r="J42" s="128">
        <f t="shared" si="2"/>
        <v>0</v>
      </c>
      <c r="K42" s="128">
        <f t="shared" si="2"/>
        <v>0</v>
      </c>
      <c r="L42" s="114">
        <f>L20+L23+L26+L29+L32+L35+L38+L41</f>
        <v>2371.01</v>
      </c>
      <c r="M42" s="114">
        <f>M20+M23+M26+M29+M32+M35+M38+M41</f>
        <v>2371.01</v>
      </c>
      <c r="N42" s="115" t="s">
        <v>25</v>
      </c>
      <c r="O42" s="116" t="s">
        <v>25</v>
      </c>
      <c r="P42" s="191">
        <f>ROUND(D42/T42*12,0)</f>
        <v>89</v>
      </c>
      <c r="Q42" s="117" t="s">
        <v>25</v>
      </c>
      <c r="R42" s="128">
        <f>R20+R23+R26+R29+R32+R35+R38+R41</f>
        <v>0</v>
      </c>
      <c r="S42" s="118">
        <f>S20+S23+S26+S29+S32+S35+S38+S41</f>
        <v>68</v>
      </c>
      <c r="T42" s="118">
        <f>T20+T23+T26+T29+T32+T35+T38+T41</f>
        <v>319.1</v>
      </c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</row>
    <row r="43" spans="1:82" s="34" customFormat="1" ht="21" customHeight="1">
      <c r="A43" s="35" t="s">
        <v>29</v>
      </c>
      <c r="B43" s="197" t="s">
        <v>13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9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</row>
    <row r="44" spans="1:82" s="34" customFormat="1" ht="20.25" customHeight="1">
      <c r="A44" s="36"/>
      <c r="B44" s="207" t="s">
        <v>78</v>
      </c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9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</row>
    <row r="45" spans="1:82" ht="17.25" customHeight="1">
      <c r="A45" s="33" t="s">
        <v>99</v>
      </c>
      <c r="B45" s="213" t="s">
        <v>96</v>
      </c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</row>
    <row r="46" spans="1:82" ht="57" customHeight="1">
      <c r="A46" s="33" t="s">
        <v>100</v>
      </c>
      <c r="B46" s="16" t="s">
        <v>97</v>
      </c>
      <c r="C46" s="19" t="s">
        <v>98</v>
      </c>
      <c r="D46" s="37">
        <v>71</v>
      </c>
      <c r="E46" s="37">
        <f>D46</f>
        <v>71</v>
      </c>
      <c r="F46" s="29" t="s">
        <v>25</v>
      </c>
      <c r="G46" s="29" t="s">
        <v>25</v>
      </c>
      <c r="H46" s="29" t="s">
        <v>25</v>
      </c>
      <c r="I46" s="29" t="s">
        <v>25</v>
      </c>
      <c r="J46" s="29" t="s">
        <v>25</v>
      </c>
      <c r="K46" s="29" t="s">
        <v>25</v>
      </c>
      <c r="L46" s="37">
        <f>D46</f>
        <v>71</v>
      </c>
      <c r="M46" s="37">
        <f>E46</f>
        <v>71</v>
      </c>
      <c r="N46" s="30" t="s">
        <v>25</v>
      </c>
      <c r="O46" s="31" t="s">
        <v>25</v>
      </c>
      <c r="P46" s="74">
        <f>ROUND(D46/T46*12,0)</f>
        <v>24</v>
      </c>
      <c r="Q46" s="60" t="s">
        <v>25</v>
      </c>
      <c r="R46" s="61">
        <v>13.474</v>
      </c>
      <c r="S46" s="60" t="s">
        <v>25</v>
      </c>
      <c r="T46" s="68">
        <v>36</v>
      </c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</row>
    <row r="47" spans="1:82" ht="55.5" customHeight="1">
      <c r="A47" s="33" t="s">
        <v>101</v>
      </c>
      <c r="B47" s="38" t="s">
        <v>167</v>
      </c>
      <c r="C47" s="17" t="s">
        <v>98</v>
      </c>
      <c r="D47" s="66">
        <v>218.08</v>
      </c>
      <c r="E47" s="37">
        <f>D47</f>
        <v>218.08</v>
      </c>
      <c r="F47" s="29" t="s">
        <v>25</v>
      </c>
      <c r="G47" s="29" t="s">
        <v>25</v>
      </c>
      <c r="H47" s="29" t="s">
        <v>25</v>
      </c>
      <c r="I47" s="29" t="s">
        <v>25</v>
      </c>
      <c r="J47" s="29" t="s">
        <v>25</v>
      </c>
      <c r="K47" s="29" t="s">
        <v>25</v>
      </c>
      <c r="L47" s="37">
        <f>D47</f>
        <v>218.08</v>
      </c>
      <c r="M47" s="37">
        <f>E47</f>
        <v>218.08</v>
      </c>
      <c r="N47" s="30" t="s">
        <v>25</v>
      </c>
      <c r="O47" s="31" t="s">
        <v>25</v>
      </c>
      <c r="P47" s="74">
        <f>ROUND(D47/T47*12,0)</f>
        <v>33</v>
      </c>
      <c r="Q47" s="60" t="s">
        <v>25</v>
      </c>
      <c r="R47" s="60" t="s">
        <v>25</v>
      </c>
      <c r="S47" s="68">
        <v>72</v>
      </c>
      <c r="T47" s="68">
        <v>78.8</v>
      </c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</row>
    <row r="48" spans="1:82" ht="18.75" customHeight="1">
      <c r="A48" s="205" t="s">
        <v>107</v>
      </c>
      <c r="B48" s="206"/>
      <c r="C48" s="206"/>
      <c r="D48" s="29">
        <f>SUM(D46:D47)</f>
        <v>289.08000000000004</v>
      </c>
      <c r="E48" s="29">
        <f>SUM(E46:E47)</f>
        <v>289.08000000000004</v>
      </c>
      <c r="F48" s="130">
        <f>SUM(F46:F47)</f>
        <v>0</v>
      </c>
      <c r="G48" s="130">
        <f>SUM(G46:G47)</f>
        <v>0</v>
      </c>
      <c r="H48" s="130">
        <f>SUM(H46:H47)</f>
        <v>0</v>
      </c>
      <c r="I48" s="130">
        <f>SUM(I46:I47)</f>
        <v>0</v>
      </c>
      <c r="J48" s="130">
        <f>SUM(J46:J47)</f>
        <v>0</v>
      </c>
      <c r="K48" s="130">
        <f>SUM(K46:K47)</f>
        <v>0</v>
      </c>
      <c r="L48" s="29">
        <f>SUM(L46:L47)</f>
        <v>289.08000000000004</v>
      </c>
      <c r="M48" s="29">
        <f>SUM(M46:M47)</f>
        <v>289.08000000000004</v>
      </c>
      <c r="N48" s="30" t="s">
        <v>25</v>
      </c>
      <c r="O48" s="31" t="s">
        <v>25</v>
      </c>
      <c r="P48" s="31">
        <f>ROUND(D48/T48*12,0)</f>
        <v>30</v>
      </c>
      <c r="Q48" s="60" t="s">
        <v>25</v>
      </c>
      <c r="R48" s="139">
        <f>SUM(R46:R47)</f>
        <v>13.474</v>
      </c>
      <c r="S48" s="140">
        <f>SUM(S46:S47)</f>
        <v>72</v>
      </c>
      <c r="T48" s="140">
        <f>SUM(T46:T47)</f>
        <v>114.8</v>
      </c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</row>
    <row r="49" spans="1:82" s="41" customFormat="1" ht="19.5" customHeight="1">
      <c r="A49" s="39" t="s">
        <v>102</v>
      </c>
      <c r="B49" s="200" t="s">
        <v>28</v>
      </c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</row>
    <row r="50" spans="1:82" ht="85.5" customHeight="1">
      <c r="A50" s="33" t="s">
        <v>105</v>
      </c>
      <c r="B50" s="16" t="s">
        <v>103</v>
      </c>
      <c r="C50" s="13"/>
      <c r="D50" s="22">
        <v>78.0542</v>
      </c>
      <c r="E50" s="37">
        <f>D50</f>
        <v>78.0542</v>
      </c>
      <c r="F50" s="29" t="s">
        <v>25</v>
      </c>
      <c r="G50" s="29" t="s">
        <v>25</v>
      </c>
      <c r="H50" s="29" t="s">
        <v>25</v>
      </c>
      <c r="I50" s="29" t="s">
        <v>25</v>
      </c>
      <c r="J50" s="29" t="s">
        <v>25</v>
      </c>
      <c r="K50" s="29" t="s">
        <v>25</v>
      </c>
      <c r="L50" s="37">
        <f>D50</f>
        <v>78.0542</v>
      </c>
      <c r="M50" s="37">
        <f>E50</f>
        <v>78.0542</v>
      </c>
      <c r="N50" s="30" t="s">
        <v>25</v>
      </c>
      <c r="O50" s="31" t="s">
        <v>25</v>
      </c>
      <c r="P50" s="30" t="s">
        <v>25</v>
      </c>
      <c r="Q50" s="31" t="s">
        <v>25</v>
      </c>
      <c r="R50" s="30" t="s">
        <v>25</v>
      </c>
      <c r="S50" s="31" t="s">
        <v>25</v>
      </c>
      <c r="T50" s="141">
        <v>0</v>
      </c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</row>
    <row r="51" spans="1:82" ht="88.5" customHeight="1">
      <c r="A51" s="33" t="s">
        <v>106</v>
      </c>
      <c r="B51" s="16" t="s">
        <v>104</v>
      </c>
      <c r="C51" s="13"/>
      <c r="D51" s="42">
        <v>68.39</v>
      </c>
      <c r="E51" s="37">
        <f>D51</f>
        <v>68.39</v>
      </c>
      <c r="F51" s="29" t="s">
        <v>25</v>
      </c>
      <c r="G51" s="29" t="s">
        <v>25</v>
      </c>
      <c r="H51" s="29" t="s">
        <v>25</v>
      </c>
      <c r="I51" s="29" t="s">
        <v>25</v>
      </c>
      <c r="J51" s="29" t="s">
        <v>25</v>
      </c>
      <c r="K51" s="29" t="s">
        <v>25</v>
      </c>
      <c r="L51" s="37">
        <f>D51</f>
        <v>68.39</v>
      </c>
      <c r="M51" s="37">
        <f>E51</f>
        <v>68.39</v>
      </c>
      <c r="N51" s="30" t="s">
        <v>25</v>
      </c>
      <c r="O51" s="31" t="s">
        <v>25</v>
      </c>
      <c r="P51" s="30" t="s">
        <v>25</v>
      </c>
      <c r="Q51" s="31" t="s">
        <v>25</v>
      </c>
      <c r="R51" s="30" t="s">
        <v>25</v>
      </c>
      <c r="S51" s="31" t="s">
        <v>25</v>
      </c>
      <c r="T51" s="141">
        <v>0</v>
      </c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</row>
    <row r="52" spans="1:82" ht="39.75" customHeight="1">
      <c r="A52" s="33" t="s">
        <v>108</v>
      </c>
      <c r="B52" s="64" t="s">
        <v>174</v>
      </c>
      <c r="C52" s="19" t="s">
        <v>109</v>
      </c>
      <c r="D52" s="19">
        <v>33.86</v>
      </c>
      <c r="E52" s="37">
        <f>D52</f>
        <v>33.86</v>
      </c>
      <c r="F52" s="29" t="s">
        <v>25</v>
      </c>
      <c r="G52" s="29" t="s">
        <v>25</v>
      </c>
      <c r="H52" s="29" t="s">
        <v>25</v>
      </c>
      <c r="I52" s="29" t="s">
        <v>25</v>
      </c>
      <c r="J52" s="29" t="s">
        <v>25</v>
      </c>
      <c r="K52" s="29" t="s">
        <v>25</v>
      </c>
      <c r="L52" s="37">
        <f>D52</f>
        <v>33.86</v>
      </c>
      <c r="M52" s="37">
        <f>E52</f>
        <v>33.86</v>
      </c>
      <c r="N52" s="30" t="s">
        <v>25</v>
      </c>
      <c r="O52" s="31" t="s">
        <v>25</v>
      </c>
      <c r="P52" s="30" t="s">
        <v>25</v>
      </c>
      <c r="Q52" s="31" t="s">
        <v>25</v>
      </c>
      <c r="R52" s="30" t="s">
        <v>25</v>
      </c>
      <c r="S52" s="31" t="s">
        <v>25</v>
      </c>
      <c r="T52" s="141">
        <v>0</v>
      </c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</row>
    <row r="53" spans="1:82" ht="16.5" customHeight="1">
      <c r="A53" s="205" t="s">
        <v>110</v>
      </c>
      <c r="B53" s="206"/>
      <c r="C53" s="206"/>
      <c r="D53" s="29">
        <f>SUM(D50:D52)</f>
        <v>180.30419999999998</v>
      </c>
      <c r="E53" s="29">
        <f>SUM(E50:E52)</f>
        <v>180.30419999999998</v>
      </c>
      <c r="F53" s="130">
        <f>SUM(F50:F52)</f>
        <v>0</v>
      </c>
      <c r="G53" s="130">
        <f>SUM(G50:G52)</f>
        <v>0</v>
      </c>
      <c r="H53" s="130">
        <f>SUM(H50:H52)</f>
        <v>0</v>
      </c>
      <c r="I53" s="130">
        <f>SUM(I50:I52)</f>
        <v>0</v>
      </c>
      <c r="J53" s="130">
        <f>SUM(J50:J52)</f>
        <v>0</v>
      </c>
      <c r="K53" s="130">
        <f>SUM(K50:K52)</f>
        <v>0</v>
      </c>
      <c r="L53" s="29">
        <f>SUM(L50:L52)</f>
        <v>180.30419999999998</v>
      </c>
      <c r="M53" s="29">
        <f>SUM(M50:M52)</f>
        <v>180.30419999999998</v>
      </c>
      <c r="N53" s="30" t="s">
        <v>25</v>
      </c>
      <c r="O53" s="31" t="s">
        <v>25</v>
      </c>
      <c r="P53" s="30" t="s">
        <v>25</v>
      </c>
      <c r="Q53" s="31" t="s">
        <v>25</v>
      </c>
      <c r="R53" s="130">
        <f>SUM(R50:R52)</f>
        <v>0</v>
      </c>
      <c r="S53" s="130">
        <f>SUM(S50:S52)</f>
        <v>0</v>
      </c>
      <c r="T53" s="130">
        <f>SUM(T50:T52)</f>
        <v>0</v>
      </c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</row>
    <row r="54" spans="1:20" s="90" customFormat="1" ht="15.75">
      <c r="A54" s="21" t="s">
        <v>164</v>
      </c>
      <c r="B54" s="219" t="s">
        <v>161</v>
      </c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</row>
    <row r="55" spans="1:20" s="90" customFormat="1" ht="12.75" customHeight="1">
      <c r="A55" s="102"/>
      <c r="B55" s="86"/>
      <c r="C55" s="86"/>
      <c r="D55" s="86">
        <v>0</v>
      </c>
      <c r="E55" s="57">
        <v>0</v>
      </c>
      <c r="F55" s="29" t="s">
        <v>25</v>
      </c>
      <c r="G55" s="29" t="s">
        <v>25</v>
      </c>
      <c r="H55" s="29" t="s">
        <v>25</v>
      </c>
      <c r="I55" s="29" t="s">
        <v>25</v>
      </c>
      <c r="J55" s="29" t="s">
        <v>25</v>
      </c>
      <c r="K55" s="29" t="s">
        <v>25</v>
      </c>
      <c r="L55" s="141">
        <f>D55</f>
        <v>0</v>
      </c>
      <c r="M55" s="141">
        <f>E55</f>
        <v>0</v>
      </c>
      <c r="N55" s="30" t="s">
        <v>25</v>
      </c>
      <c r="O55" s="31" t="s">
        <v>25</v>
      </c>
      <c r="P55" s="30" t="s">
        <v>25</v>
      </c>
      <c r="Q55" s="31" t="s">
        <v>25</v>
      </c>
      <c r="R55" s="30" t="s">
        <v>25</v>
      </c>
      <c r="S55" s="73" t="s">
        <v>25</v>
      </c>
      <c r="T55" s="141">
        <v>0</v>
      </c>
    </row>
    <row r="56" spans="1:20" s="157" customFormat="1" ht="15.75">
      <c r="A56" s="216" t="s">
        <v>165</v>
      </c>
      <c r="B56" s="217"/>
      <c r="C56" s="218"/>
      <c r="D56" s="86">
        <v>0</v>
      </c>
      <c r="E56" s="86">
        <v>0</v>
      </c>
      <c r="F56" s="130">
        <f>SUM(F55:F55)</f>
        <v>0</v>
      </c>
      <c r="G56" s="130">
        <f>SUM(G55:G55)</f>
        <v>0</v>
      </c>
      <c r="H56" s="130">
        <f>SUM(H55:H55)</f>
        <v>0</v>
      </c>
      <c r="I56" s="130">
        <f>SUM(I55:I55)</f>
        <v>0</v>
      </c>
      <c r="J56" s="130">
        <f>SUM(J55:J55)</f>
        <v>0</v>
      </c>
      <c r="K56" s="130">
        <f>SUM(K55:K55)</f>
        <v>0</v>
      </c>
      <c r="L56" s="130">
        <f>SUM(L55:L55)</f>
        <v>0</v>
      </c>
      <c r="M56" s="130">
        <f>SUM(M55:M55)</f>
        <v>0</v>
      </c>
      <c r="N56" s="30" t="s">
        <v>25</v>
      </c>
      <c r="O56" s="31" t="s">
        <v>25</v>
      </c>
      <c r="P56" s="30" t="s">
        <v>25</v>
      </c>
      <c r="Q56" s="31" t="s">
        <v>25</v>
      </c>
      <c r="R56" s="130">
        <f>SUM(R55:R55)</f>
        <v>0</v>
      </c>
      <c r="S56" s="130">
        <f>SUM(S55:S55)</f>
        <v>0</v>
      </c>
      <c r="T56" s="130">
        <v>0</v>
      </c>
    </row>
    <row r="57" spans="1:20" s="90" customFormat="1" ht="15.75" customHeight="1">
      <c r="A57" s="21" t="s">
        <v>148</v>
      </c>
      <c r="B57" s="200" t="s">
        <v>166</v>
      </c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63"/>
    </row>
    <row r="58" spans="1:20" s="90" customFormat="1" ht="15.75" customHeight="1">
      <c r="A58" s="102"/>
      <c r="B58" s="86"/>
      <c r="C58" s="86"/>
      <c r="D58" s="86">
        <v>0</v>
      </c>
      <c r="E58" s="57">
        <v>0</v>
      </c>
      <c r="F58" s="29" t="s">
        <v>25</v>
      </c>
      <c r="G58" s="29" t="s">
        <v>25</v>
      </c>
      <c r="H58" s="29" t="s">
        <v>25</v>
      </c>
      <c r="I58" s="29" t="s">
        <v>25</v>
      </c>
      <c r="J58" s="29" t="s">
        <v>25</v>
      </c>
      <c r="K58" s="29" t="s">
        <v>25</v>
      </c>
      <c r="L58" s="141">
        <f>D58</f>
        <v>0</v>
      </c>
      <c r="M58" s="141">
        <f>E58</f>
        <v>0</v>
      </c>
      <c r="N58" s="30" t="s">
        <v>25</v>
      </c>
      <c r="O58" s="31" t="s">
        <v>25</v>
      </c>
      <c r="P58" s="30" t="s">
        <v>25</v>
      </c>
      <c r="Q58" s="31" t="s">
        <v>25</v>
      </c>
      <c r="R58" s="30" t="s">
        <v>25</v>
      </c>
      <c r="S58" s="73" t="s">
        <v>25</v>
      </c>
      <c r="T58" s="141">
        <v>0</v>
      </c>
    </row>
    <row r="59" spans="1:20" s="157" customFormat="1" ht="15.75" customHeight="1">
      <c r="A59" s="216" t="s">
        <v>149</v>
      </c>
      <c r="B59" s="217"/>
      <c r="C59" s="218"/>
      <c r="D59" s="86">
        <v>0</v>
      </c>
      <c r="E59" s="86">
        <v>0</v>
      </c>
      <c r="F59" s="130">
        <f>SUM(F58:F58)</f>
        <v>0</v>
      </c>
      <c r="G59" s="130">
        <f>SUM(G58:G58)</f>
        <v>0</v>
      </c>
      <c r="H59" s="130">
        <f>SUM(H58:H58)</f>
        <v>0</v>
      </c>
      <c r="I59" s="130">
        <f>SUM(I58:I58)</f>
        <v>0</v>
      </c>
      <c r="J59" s="130">
        <f>SUM(J58:J58)</f>
        <v>0</v>
      </c>
      <c r="K59" s="130">
        <f>SUM(K58:K58)</f>
        <v>0</v>
      </c>
      <c r="L59" s="130">
        <f>SUM(L58:L58)</f>
        <v>0</v>
      </c>
      <c r="M59" s="130">
        <f>SUM(M58:M58)</f>
        <v>0</v>
      </c>
      <c r="N59" s="30" t="s">
        <v>25</v>
      </c>
      <c r="O59" s="31" t="s">
        <v>25</v>
      </c>
      <c r="P59" s="30" t="s">
        <v>25</v>
      </c>
      <c r="Q59" s="31" t="s">
        <v>25</v>
      </c>
      <c r="R59" s="130">
        <f>SUM(R58:R58)</f>
        <v>0</v>
      </c>
      <c r="S59" s="130">
        <f>SUM(S58:S58)</f>
        <v>0</v>
      </c>
      <c r="T59" s="130">
        <v>0</v>
      </c>
    </row>
    <row r="60" spans="1:82" s="41" customFormat="1" ht="17.25" customHeight="1">
      <c r="A60" s="39" t="s">
        <v>81</v>
      </c>
      <c r="B60" s="213" t="s">
        <v>111</v>
      </c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</row>
    <row r="61" spans="1:82" s="63" customFormat="1" ht="24.75" customHeight="1">
      <c r="A61" s="39" t="s">
        <v>82</v>
      </c>
      <c r="B61" s="53" t="s">
        <v>112</v>
      </c>
      <c r="C61" s="54" t="s">
        <v>98</v>
      </c>
      <c r="D61" s="55">
        <v>353.83</v>
      </c>
      <c r="E61" s="56">
        <f>D61</f>
        <v>353.83</v>
      </c>
      <c r="F61" s="67" t="s">
        <v>25</v>
      </c>
      <c r="G61" s="67" t="s">
        <v>25</v>
      </c>
      <c r="H61" s="67" t="s">
        <v>25</v>
      </c>
      <c r="I61" s="67" t="s">
        <v>25</v>
      </c>
      <c r="J61" s="67" t="s">
        <v>25</v>
      </c>
      <c r="K61" s="67" t="s">
        <v>25</v>
      </c>
      <c r="L61" s="56">
        <f>D61</f>
        <v>353.83</v>
      </c>
      <c r="M61" s="56">
        <f>E61</f>
        <v>353.83</v>
      </c>
      <c r="N61" s="58" t="s">
        <v>25</v>
      </c>
      <c r="O61" s="59" t="s">
        <v>25</v>
      </c>
      <c r="P61" s="74">
        <f>ROUND(D61/T61*12,0)</f>
        <v>62</v>
      </c>
      <c r="Q61" s="74" t="s">
        <v>25</v>
      </c>
      <c r="R61" s="61">
        <v>30.99</v>
      </c>
      <c r="S61" s="60" t="s">
        <v>25</v>
      </c>
      <c r="T61" s="68">
        <v>68.7</v>
      </c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</row>
    <row r="62" spans="1:82" s="41" customFormat="1" ht="36.75" customHeight="1">
      <c r="A62" s="39" t="s">
        <v>83</v>
      </c>
      <c r="B62" s="41" t="s">
        <v>113</v>
      </c>
      <c r="C62" s="54" t="s">
        <v>68</v>
      </c>
      <c r="D62" s="54">
        <v>234.77</v>
      </c>
      <c r="E62" s="56">
        <f>D62</f>
        <v>234.77</v>
      </c>
      <c r="F62" s="29" t="s">
        <v>25</v>
      </c>
      <c r="G62" s="29" t="s">
        <v>25</v>
      </c>
      <c r="H62" s="29" t="s">
        <v>25</v>
      </c>
      <c r="I62" s="29" t="s">
        <v>25</v>
      </c>
      <c r="J62" s="29" t="s">
        <v>25</v>
      </c>
      <c r="K62" s="29" t="s">
        <v>25</v>
      </c>
      <c r="L62" s="37">
        <f>D62</f>
        <v>234.77</v>
      </c>
      <c r="M62" s="37">
        <f>E62</f>
        <v>234.77</v>
      </c>
      <c r="N62" s="30" t="s">
        <v>25</v>
      </c>
      <c r="O62" s="31" t="s">
        <v>25</v>
      </c>
      <c r="P62" s="74">
        <f>ROUND(D62/T62*12,0)</f>
        <v>36</v>
      </c>
      <c r="Q62" s="74" t="s">
        <v>25</v>
      </c>
      <c r="R62" s="61">
        <v>34.87</v>
      </c>
      <c r="S62" s="60" t="s">
        <v>25</v>
      </c>
      <c r="T62" s="68">
        <v>77.3</v>
      </c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</row>
    <row r="63" spans="1:82" ht="21.75" customHeight="1">
      <c r="A63" s="205" t="s">
        <v>84</v>
      </c>
      <c r="B63" s="206"/>
      <c r="C63" s="206"/>
      <c r="D63" s="29">
        <f>SUM(D61:D62)</f>
        <v>588.6</v>
      </c>
      <c r="E63" s="29">
        <f>SUM(E61:E62)</f>
        <v>588.6</v>
      </c>
      <c r="F63" s="130">
        <f aca="true" t="shared" si="3" ref="F63:K63">SUM(F61:F62)</f>
        <v>0</v>
      </c>
      <c r="G63" s="130">
        <f t="shared" si="3"/>
        <v>0</v>
      </c>
      <c r="H63" s="130">
        <f t="shared" si="3"/>
        <v>0</v>
      </c>
      <c r="I63" s="130">
        <f t="shared" si="3"/>
        <v>0</v>
      </c>
      <c r="J63" s="130">
        <f t="shared" si="3"/>
        <v>0</v>
      </c>
      <c r="K63" s="130">
        <f t="shared" si="3"/>
        <v>0</v>
      </c>
      <c r="L63" s="29">
        <f>SUM(L61:L62)</f>
        <v>588.6</v>
      </c>
      <c r="M63" s="29">
        <f>SUM(M61:M62)</f>
        <v>588.6</v>
      </c>
      <c r="N63" s="30" t="s">
        <v>25</v>
      </c>
      <c r="O63" s="31" t="s">
        <v>25</v>
      </c>
      <c r="P63" s="31">
        <f>ROUND(D63/T63*12,0)</f>
        <v>48</v>
      </c>
      <c r="Q63" s="31" t="s">
        <v>25</v>
      </c>
      <c r="R63" s="32">
        <f>SUM(R61:R62)</f>
        <v>65.86</v>
      </c>
      <c r="S63" s="130">
        <f>SUM(S61:S62)</f>
        <v>0</v>
      </c>
      <c r="T63" s="65">
        <f>SUM(T61:T62)</f>
        <v>146</v>
      </c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</row>
    <row r="64" spans="1:20" s="90" customFormat="1" ht="19.5" customHeight="1">
      <c r="A64" s="36" t="s">
        <v>151</v>
      </c>
      <c r="B64" s="202" t="s">
        <v>141</v>
      </c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4"/>
    </row>
    <row r="65" spans="1:20" s="90" customFormat="1" ht="19.5" customHeight="1">
      <c r="A65" s="87"/>
      <c r="B65" s="86"/>
      <c r="C65" s="86"/>
      <c r="D65" s="87">
        <v>0</v>
      </c>
      <c r="E65" s="57">
        <v>0</v>
      </c>
      <c r="F65" s="29" t="s">
        <v>25</v>
      </c>
      <c r="G65" s="29" t="s">
        <v>25</v>
      </c>
      <c r="H65" s="29" t="s">
        <v>25</v>
      </c>
      <c r="I65" s="29" t="s">
        <v>25</v>
      </c>
      <c r="J65" s="29" t="s">
        <v>25</v>
      </c>
      <c r="K65" s="29" t="s">
        <v>25</v>
      </c>
      <c r="L65" s="141">
        <f>D65</f>
        <v>0</v>
      </c>
      <c r="M65" s="141">
        <f>E65</f>
        <v>0</v>
      </c>
      <c r="N65" s="30" t="s">
        <v>25</v>
      </c>
      <c r="O65" s="31" t="s">
        <v>25</v>
      </c>
      <c r="P65" s="30" t="s">
        <v>25</v>
      </c>
      <c r="Q65" s="31" t="s">
        <v>25</v>
      </c>
      <c r="R65" s="30" t="s">
        <v>25</v>
      </c>
      <c r="S65" s="73" t="s">
        <v>25</v>
      </c>
      <c r="T65" s="141">
        <v>0</v>
      </c>
    </row>
    <row r="66" spans="1:20" s="90" customFormat="1" ht="19.5" customHeight="1">
      <c r="A66" s="216" t="s">
        <v>152</v>
      </c>
      <c r="B66" s="217"/>
      <c r="C66" s="218"/>
      <c r="D66" s="87">
        <v>0</v>
      </c>
      <c r="E66" s="57">
        <v>0</v>
      </c>
      <c r="F66" s="130">
        <f>SUM(F65:F65)</f>
        <v>0</v>
      </c>
      <c r="G66" s="130">
        <f>SUM(G65:G65)</f>
        <v>0</v>
      </c>
      <c r="H66" s="130">
        <f>SUM(H65:H65)</f>
        <v>0</v>
      </c>
      <c r="I66" s="130">
        <f>SUM(I65:I65)</f>
        <v>0</v>
      </c>
      <c r="J66" s="130">
        <f>SUM(J65:J65)</f>
        <v>0</v>
      </c>
      <c r="K66" s="130">
        <f>SUM(K65:K65)</f>
        <v>0</v>
      </c>
      <c r="L66" s="130">
        <f>SUM(L65:L65)</f>
        <v>0</v>
      </c>
      <c r="M66" s="130">
        <f>SUM(M65:M65)</f>
        <v>0</v>
      </c>
      <c r="N66" s="30" t="s">
        <v>25</v>
      </c>
      <c r="O66" s="31" t="s">
        <v>25</v>
      </c>
      <c r="P66" s="30" t="s">
        <v>25</v>
      </c>
      <c r="Q66" s="31" t="s">
        <v>25</v>
      </c>
      <c r="R66" s="130">
        <f>SUM(R65:R65)</f>
        <v>0</v>
      </c>
      <c r="S66" s="141">
        <f>SUM(S65:S65)</f>
        <v>0</v>
      </c>
      <c r="T66" s="141">
        <v>0</v>
      </c>
    </row>
    <row r="67" spans="1:82" ht="23.25" customHeight="1">
      <c r="A67" s="261" t="s">
        <v>57</v>
      </c>
      <c r="B67" s="261"/>
      <c r="C67" s="261"/>
      <c r="D67" s="114">
        <f>D48+D53+D63</f>
        <v>1057.9842</v>
      </c>
      <c r="E67" s="114">
        <f>E48+E53+E63</f>
        <v>1057.9842</v>
      </c>
      <c r="F67" s="128">
        <f aca="true" t="shared" si="4" ref="F67:K67">F48+F53+F63</f>
        <v>0</v>
      </c>
      <c r="G67" s="128">
        <f t="shared" si="4"/>
        <v>0</v>
      </c>
      <c r="H67" s="128">
        <f t="shared" si="4"/>
        <v>0</v>
      </c>
      <c r="I67" s="128">
        <f t="shared" si="4"/>
        <v>0</v>
      </c>
      <c r="J67" s="128">
        <f t="shared" si="4"/>
        <v>0</v>
      </c>
      <c r="K67" s="128">
        <f t="shared" si="4"/>
        <v>0</v>
      </c>
      <c r="L67" s="114">
        <f>L48+L53+L63</f>
        <v>1057.9842</v>
      </c>
      <c r="M67" s="114">
        <f>M48+M53+M63</f>
        <v>1057.9842</v>
      </c>
      <c r="N67" s="115" t="s">
        <v>25</v>
      </c>
      <c r="O67" s="116" t="s">
        <v>25</v>
      </c>
      <c r="P67" s="191">
        <f>ROUND(D67/T67*12,0)</f>
        <v>49</v>
      </c>
      <c r="Q67" s="119" t="s">
        <v>25</v>
      </c>
      <c r="R67" s="142">
        <f>R48+R53+R63</f>
        <v>79.334</v>
      </c>
      <c r="S67" s="118">
        <f>S48+S53+S63</f>
        <v>72</v>
      </c>
      <c r="T67" s="118">
        <f>T48+T53+T63</f>
        <v>260.8</v>
      </c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</row>
    <row r="68" spans="1:82" ht="21.75" customHeight="1">
      <c r="A68" s="262" t="s">
        <v>21</v>
      </c>
      <c r="B68" s="262"/>
      <c r="C68" s="262"/>
      <c r="D68" s="120">
        <f>D42+D67</f>
        <v>3428.9942</v>
      </c>
      <c r="E68" s="120">
        <f>E42+E67</f>
        <v>3428.9942</v>
      </c>
      <c r="F68" s="129">
        <f aca="true" t="shared" si="5" ref="F68:K68">F42+F67</f>
        <v>0</v>
      </c>
      <c r="G68" s="129">
        <f t="shared" si="5"/>
        <v>0</v>
      </c>
      <c r="H68" s="129">
        <f t="shared" si="5"/>
        <v>0</v>
      </c>
      <c r="I68" s="129">
        <f t="shared" si="5"/>
        <v>0</v>
      </c>
      <c r="J68" s="129">
        <f t="shared" si="5"/>
        <v>0</v>
      </c>
      <c r="K68" s="129">
        <f t="shared" si="5"/>
        <v>0</v>
      </c>
      <c r="L68" s="120">
        <f>L42+L67</f>
        <v>3428.9942</v>
      </c>
      <c r="M68" s="120">
        <f>M42+M67</f>
        <v>3428.9942</v>
      </c>
      <c r="N68" s="121" t="s">
        <v>25</v>
      </c>
      <c r="O68" s="122" t="s">
        <v>25</v>
      </c>
      <c r="P68" s="122">
        <f>ROUND(D68/T68*12,0)</f>
        <v>71</v>
      </c>
      <c r="Q68" s="122" t="s">
        <v>25</v>
      </c>
      <c r="R68" s="143">
        <f>R42+R67</f>
        <v>79.334</v>
      </c>
      <c r="S68" s="123">
        <f>S42+S67</f>
        <v>140</v>
      </c>
      <c r="T68" s="123">
        <f>T42+T67</f>
        <v>579.9000000000001</v>
      </c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</row>
    <row r="69" spans="1:20" s="166" customFormat="1" ht="21.75" customHeight="1">
      <c r="A69" s="259" t="s">
        <v>169</v>
      </c>
      <c r="B69" s="259"/>
      <c r="C69" s="259"/>
      <c r="D69" s="259"/>
      <c r="E69" s="259"/>
      <c r="F69" s="259"/>
      <c r="G69" s="259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</row>
    <row r="70" spans="1:20" s="166" customFormat="1" ht="21.75" customHeight="1">
      <c r="A70" s="167" t="s">
        <v>170</v>
      </c>
      <c r="B70" s="168"/>
      <c r="C70" s="168"/>
      <c r="D70" s="168"/>
      <c r="E70" s="168"/>
      <c r="F70" s="168"/>
      <c r="G70" s="169"/>
      <c r="H70" s="169"/>
      <c r="I70" s="169"/>
      <c r="J70" s="169"/>
      <c r="K70" s="168"/>
      <c r="L70" s="168"/>
      <c r="M70" s="170"/>
      <c r="N70" s="170"/>
      <c r="O70" s="168"/>
      <c r="P70" s="168"/>
      <c r="Q70" s="168"/>
      <c r="R70" s="168"/>
      <c r="S70" s="168"/>
      <c r="T70" s="170"/>
    </row>
    <row r="71" spans="1:20" s="166" customFormat="1" ht="21.75" customHeight="1">
      <c r="A71" s="167" t="s">
        <v>171</v>
      </c>
      <c r="B71" s="168"/>
      <c r="C71" s="168"/>
      <c r="D71" s="168"/>
      <c r="E71" s="168"/>
      <c r="F71" s="168"/>
      <c r="G71" s="169"/>
      <c r="H71" s="169"/>
      <c r="T71" s="169"/>
    </row>
    <row r="72" spans="21:82" ht="15.75"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</row>
    <row r="73" spans="1:82" s="44" customFormat="1" ht="24" customHeight="1">
      <c r="A73" s="48"/>
      <c r="B73" s="48"/>
      <c r="C73" s="258" t="s">
        <v>64</v>
      </c>
      <c r="D73" s="258"/>
      <c r="E73" s="258"/>
      <c r="F73" s="258"/>
      <c r="G73" s="258"/>
      <c r="H73" s="258"/>
      <c r="I73" s="45"/>
      <c r="J73" s="45"/>
      <c r="K73" s="45"/>
      <c r="L73" s="45"/>
      <c r="M73" s="258" t="s">
        <v>67</v>
      </c>
      <c r="N73" s="258"/>
      <c r="O73" s="258"/>
      <c r="P73" s="258"/>
      <c r="Q73" s="45"/>
      <c r="R73" s="45"/>
      <c r="S73" s="45"/>
      <c r="T73" s="45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</row>
    <row r="74" spans="1:82" s="78" customFormat="1" ht="14.25" customHeight="1">
      <c r="A74" s="6"/>
      <c r="B74" s="6"/>
      <c r="C74" s="82"/>
      <c r="D74" s="82"/>
      <c r="E74" s="82"/>
      <c r="F74" s="82"/>
      <c r="G74" s="82"/>
      <c r="H74" s="82"/>
      <c r="I74" s="46"/>
      <c r="J74" s="46"/>
      <c r="K74" s="46"/>
      <c r="L74" s="46"/>
      <c r="M74" s="82"/>
      <c r="N74" s="82"/>
      <c r="O74" s="82"/>
      <c r="P74" s="82"/>
      <c r="Q74" s="46"/>
      <c r="R74" s="46"/>
      <c r="S74" s="46"/>
      <c r="T74" s="46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</row>
    <row r="75" spans="1:82" s="78" customFormat="1" ht="28.5" customHeight="1">
      <c r="A75" s="6"/>
      <c r="B75" s="6"/>
      <c r="C75" s="257" t="s">
        <v>27</v>
      </c>
      <c r="D75" s="257"/>
      <c r="E75" s="257"/>
      <c r="F75" s="257"/>
      <c r="G75" s="257"/>
      <c r="H75" s="257"/>
      <c r="I75" s="47"/>
      <c r="J75" s="47"/>
      <c r="K75" s="47"/>
      <c r="L75" s="47"/>
      <c r="M75" s="257" t="s">
        <v>65</v>
      </c>
      <c r="N75" s="257"/>
      <c r="O75" s="257"/>
      <c r="P75" s="257"/>
      <c r="Q75" s="46"/>
      <c r="R75" s="46"/>
      <c r="S75" s="46"/>
      <c r="T75" s="46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</row>
    <row r="76" spans="1:82" s="78" customFormat="1" ht="13.5" customHeight="1">
      <c r="A76" s="6"/>
      <c r="B76" s="6"/>
      <c r="C76" s="257"/>
      <c r="D76" s="257"/>
      <c r="E76" s="257"/>
      <c r="F76" s="257"/>
      <c r="G76" s="257"/>
      <c r="H76" s="257"/>
      <c r="I76" s="47"/>
      <c r="J76" s="47"/>
      <c r="K76" s="47"/>
      <c r="L76" s="47"/>
      <c r="M76" s="257"/>
      <c r="N76" s="257"/>
      <c r="O76" s="257"/>
      <c r="P76" s="257"/>
      <c r="Q76" s="46"/>
      <c r="R76" s="46"/>
      <c r="S76" s="46"/>
      <c r="T76" s="46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</row>
    <row r="77" spans="1:82" s="78" customFormat="1" ht="29.25" customHeight="1">
      <c r="A77" s="6"/>
      <c r="B77" s="6"/>
      <c r="C77" s="257" t="s">
        <v>116</v>
      </c>
      <c r="D77" s="257"/>
      <c r="E77" s="257"/>
      <c r="F77" s="257"/>
      <c r="G77" s="257"/>
      <c r="H77" s="257"/>
      <c r="I77" s="47"/>
      <c r="J77" s="47"/>
      <c r="K77" s="47"/>
      <c r="L77" s="47"/>
      <c r="M77" s="257" t="s">
        <v>117</v>
      </c>
      <c r="N77" s="257"/>
      <c r="O77" s="257"/>
      <c r="P77" s="257"/>
      <c r="Q77" s="47"/>
      <c r="R77" s="46"/>
      <c r="S77" s="46"/>
      <c r="T77" s="46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</row>
    <row r="78" spans="3:82" ht="15.75" customHeight="1" hidden="1">
      <c r="C78" s="14"/>
      <c r="D78" s="76"/>
      <c r="E78" s="76"/>
      <c r="F78" s="76"/>
      <c r="G78" s="76"/>
      <c r="H78" s="76"/>
      <c r="I78" s="76"/>
      <c r="J78" s="76"/>
      <c r="K78" s="7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</row>
    <row r="79" spans="3:82" ht="15.75">
      <c r="C79" s="14"/>
      <c r="D79" s="76"/>
      <c r="E79" s="76"/>
      <c r="F79" s="76"/>
      <c r="G79" s="76"/>
      <c r="H79" s="76"/>
      <c r="I79" s="76"/>
      <c r="J79" s="7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</row>
    <row r="80" spans="21:82" ht="15.75"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</row>
    <row r="81" spans="21:82" ht="15.75"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</row>
    <row r="82" spans="21:82" ht="15.75"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</row>
    <row r="83" spans="1:82" ht="15.75">
      <c r="A83" s="15"/>
      <c r="B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</row>
    <row r="84" spans="1:82" ht="15.75">
      <c r="A84" s="15"/>
      <c r="B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</row>
    <row r="85" spans="1:82" ht="15.75">
      <c r="A85" s="15"/>
      <c r="B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</row>
    <row r="86" spans="1:82" ht="15.75">
      <c r="A86" s="15"/>
      <c r="B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</row>
    <row r="87" spans="1:82" ht="15.75">
      <c r="A87" s="15"/>
      <c r="B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</row>
    <row r="88" spans="1:82" ht="15.75">
      <c r="A88" s="15"/>
      <c r="B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</row>
    <row r="89" spans="1:82" ht="15.75">
      <c r="A89" s="15"/>
      <c r="B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</row>
    <row r="90" spans="1:82" ht="15.75">
      <c r="A90" s="15"/>
      <c r="B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</row>
    <row r="91" spans="1:82" ht="15.75">
      <c r="A91" s="15"/>
      <c r="B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</row>
    <row r="92" spans="1:82" ht="15.75">
      <c r="A92" s="15"/>
      <c r="B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</row>
    <row r="93" spans="1:82" ht="15.75">
      <c r="A93" s="15"/>
      <c r="B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</row>
    <row r="94" spans="1:82" ht="15.75">
      <c r="A94" s="15"/>
      <c r="B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</row>
    <row r="95" spans="1:82" ht="15.75">
      <c r="A95" s="15"/>
      <c r="B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</row>
    <row r="96" spans="1:82" ht="15.75">
      <c r="A96" s="15"/>
      <c r="B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</row>
    <row r="97" spans="1:82" ht="15.75">
      <c r="A97" s="15"/>
      <c r="B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</row>
    <row r="98" spans="1:82" ht="15.75">
      <c r="A98" s="15"/>
      <c r="B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</row>
    <row r="99" spans="1:82" ht="15.75">
      <c r="A99" s="15"/>
      <c r="B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</row>
    <row r="100" spans="1:82" ht="15.75">
      <c r="A100" s="15"/>
      <c r="B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</row>
  </sheetData>
  <sheetProtection/>
  <mergeCells count="75">
    <mergeCell ref="A48:C48"/>
    <mergeCell ref="A69:G69"/>
    <mergeCell ref="I69:T69"/>
    <mergeCell ref="A59:C59"/>
    <mergeCell ref="A66:C66"/>
    <mergeCell ref="B64:T64"/>
    <mergeCell ref="A67:C67"/>
    <mergeCell ref="A68:C68"/>
    <mergeCell ref="B60:T60"/>
    <mergeCell ref="A63:C63"/>
    <mergeCell ref="A56:C56"/>
    <mergeCell ref="B54:T54"/>
    <mergeCell ref="B57:T57"/>
    <mergeCell ref="A53:C53"/>
    <mergeCell ref="B49:T49"/>
    <mergeCell ref="C76:H76"/>
    <mergeCell ref="M76:P76"/>
    <mergeCell ref="C77:H77"/>
    <mergeCell ref="M77:P77"/>
    <mergeCell ref="C73:H73"/>
    <mergeCell ref="C75:H75"/>
    <mergeCell ref="M73:P73"/>
    <mergeCell ref="M75:P75"/>
    <mergeCell ref="N2:T2"/>
    <mergeCell ref="N1:T1"/>
    <mergeCell ref="B4:E4"/>
    <mergeCell ref="H4:J4"/>
    <mergeCell ref="A8:T8"/>
    <mergeCell ref="M4:S4"/>
    <mergeCell ref="A7:T7"/>
    <mergeCell ref="A10:A13"/>
    <mergeCell ref="B10:B13"/>
    <mergeCell ref="C10:C13"/>
    <mergeCell ref="D10:J10"/>
    <mergeCell ref="E12:E13"/>
    <mergeCell ref="F12:F13"/>
    <mergeCell ref="J12:J13"/>
    <mergeCell ref="A9:T9"/>
    <mergeCell ref="H12:I12"/>
    <mergeCell ref="D11:D13"/>
    <mergeCell ref="E11:J11"/>
    <mergeCell ref="K11:K13"/>
    <mergeCell ref="L11:L13"/>
    <mergeCell ref="M11:M13"/>
    <mergeCell ref="K10:L10"/>
    <mergeCell ref="P10:P13"/>
    <mergeCell ref="Q10:Q13"/>
    <mergeCell ref="M10:O10"/>
    <mergeCell ref="G12:G13"/>
    <mergeCell ref="N11:O12"/>
    <mergeCell ref="R10:R13"/>
    <mergeCell ref="S10:S13"/>
    <mergeCell ref="T10:T13"/>
    <mergeCell ref="A42:C42"/>
    <mergeCell ref="B43:T43"/>
    <mergeCell ref="B45:T45"/>
    <mergeCell ref="B44:T44"/>
    <mergeCell ref="A26:C26"/>
    <mergeCell ref="B27:T27"/>
    <mergeCell ref="A29:C29"/>
    <mergeCell ref="B30:T30"/>
    <mergeCell ref="A32:C32"/>
    <mergeCell ref="B33:T33"/>
    <mergeCell ref="B36:T36"/>
    <mergeCell ref="A35:C35"/>
    <mergeCell ref="A38:C38"/>
    <mergeCell ref="B39:T39"/>
    <mergeCell ref="A41:C41"/>
    <mergeCell ref="A16:T16"/>
    <mergeCell ref="B15:T15"/>
    <mergeCell ref="B17:T17"/>
    <mergeCell ref="B21:T21"/>
    <mergeCell ref="B24:T24"/>
    <mergeCell ref="A20:C20"/>
    <mergeCell ref="A23:C23"/>
  </mergeCells>
  <printOptions horizontalCentered="1"/>
  <pageMargins left="0.1968503937007874" right="0.1968503937007874" top="1.07" bottom="0.1968503937007874" header="0.11811023622047245" footer="0.1968503937007874"/>
  <pageSetup fitToHeight="30" horizontalDpi="600" verticalDpi="600" orientation="landscape" paperSize="9" scale="50" r:id="rId1"/>
  <rowBreaks count="1" manualBreakCount="1">
    <brk id="3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G100"/>
  <sheetViews>
    <sheetView view="pageBreakPreview" zoomScale="60" zoomScaleNormal="80" zoomScalePageLayoutView="50" workbookViewId="0" topLeftCell="A57">
      <selection activeCell="D53" sqref="D53"/>
    </sheetView>
  </sheetViews>
  <sheetFormatPr defaultColWidth="9.00390625" defaultRowHeight="12.75"/>
  <cols>
    <col min="1" max="1" width="9.375" style="91" customWidth="1"/>
    <col min="2" max="2" width="76.25390625" style="43" customWidth="1"/>
    <col min="3" max="3" width="7.625" style="90" customWidth="1"/>
    <col min="4" max="4" width="11.625" style="90" customWidth="1"/>
    <col min="5" max="5" width="12.25390625" style="90" customWidth="1"/>
    <col min="6" max="6" width="12.125" style="90" customWidth="1"/>
    <col min="7" max="7" width="13.125" style="90" customWidth="1"/>
    <col min="8" max="8" width="13.75390625" style="90" customWidth="1"/>
    <col min="9" max="9" width="13.625" style="90" customWidth="1"/>
    <col min="10" max="10" width="13.25390625" style="90" customWidth="1"/>
    <col min="11" max="11" width="14.75390625" style="90" customWidth="1"/>
    <col min="12" max="12" width="11.00390625" style="90" customWidth="1"/>
    <col min="13" max="13" width="11.25390625" style="90" customWidth="1"/>
    <col min="14" max="15" width="10.625" style="90" customWidth="1"/>
    <col min="16" max="16" width="8.625" style="90" customWidth="1"/>
    <col min="17" max="17" width="8.75390625" style="90" customWidth="1"/>
    <col min="18" max="18" width="9.125" style="90" customWidth="1"/>
    <col min="19" max="19" width="10.125" style="90" customWidth="1"/>
    <col min="20" max="21" width="7.75390625" style="50" customWidth="1"/>
    <col min="22" max="22" width="9.00390625" style="50" customWidth="1"/>
    <col min="23" max="23" width="8.75390625" style="50" customWidth="1"/>
    <col min="24" max="24" width="6.875" style="50" customWidth="1"/>
    <col min="25" max="25" width="7.875" style="89" customWidth="1"/>
    <col min="26" max="29" width="9.125" style="89" customWidth="1"/>
    <col min="30" max="16384" width="9.125" style="90" customWidth="1"/>
  </cols>
  <sheetData>
    <row r="1" spans="1:20" s="15" customFormat="1" ht="18.75" customHeight="1">
      <c r="A1" s="43"/>
      <c r="B1" s="43"/>
      <c r="D1" s="50"/>
      <c r="E1" s="50"/>
      <c r="F1" s="50"/>
      <c r="G1" s="50"/>
      <c r="H1" s="50"/>
      <c r="I1" s="50"/>
      <c r="J1" s="50"/>
      <c r="L1" s="50"/>
      <c r="M1" s="50"/>
      <c r="N1" s="249" t="s">
        <v>157</v>
      </c>
      <c r="O1" s="249"/>
      <c r="P1" s="249"/>
      <c r="Q1" s="249"/>
      <c r="R1" s="249"/>
      <c r="S1" s="249"/>
      <c r="T1" s="249"/>
    </row>
    <row r="2" spans="1:20" s="15" customFormat="1" ht="60" customHeight="1">
      <c r="A2" s="43"/>
      <c r="B2" s="43"/>
      <c r="D2" s="50"/>
      <c r="E2" s="50"/>
      <c r="F2" s="50"/>
      <c r="G2" s="50"/>
      <c r="H2" s="50"/>
      <c r="I2" s="50"/>
      <c r="J2" s="50"/>
      <c r="L2" s="50"/>
      <c r="M2" s="50"/>
      <c r="N2" s="249" t="s">
        <v>114</v>
      </c>
      <c r="O2" s="249"/>
      <c r="P2" s="249"/>
      <c r="Q2" s="249"/>
      <c r="R2" s="249"/>
      <c r="S2" s="249"/>
      <c r="T2" s="249"/>
    </row>
    <row r="3" spans="1:24" s="15" customFormat="1" ht="17.25" customHeight="1">
      <c r="A3" s="43"/>
      <c r="B3" s="43"/>
      <c r="D3" s="50"/>
      <c r="E3" s="50"/>
      <c r="F3" s="50"/>
      <c r="G3" s="50"/>
      <c r="H3" s="50"/>
      <c r="I3" s="50"/>
      <c r="J3" s="50"/>
      <c r="K3" s="50"/>
      <c r="L3" s="50"/>
      <c r="M3" s="23"/>
      <c r="N3" s="23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s="78" customFormat="1" ht="98.25" customHeight="1">
      <c r="A4" s="6"/>
      <c r="B4" s="250" t="s">
        <v>118</v>
      </c>
      <c r="C4" s="250"/>
      <c r="D4" s="250"/>
      <c r="E4" s="250"/>
      <c r="F4" s="46"/>
      <c r="G4" s="46"/>
      <c r="H4" s="251"/>
      <c r="I4" s="252"/>
      <c r="J4" s="252"/>
      <c r="K4" s="77"/>
      <c r="L4" s="77"/>
      <c r="M4" s="251" t="s">
        <v>119</v>
      </c>
      <c r="N4" s="255"/>
      <c r="O4" s="255"/>
      <c r="P4" s="255"/>
      <c r="Q4" s="255"/>
      <c r="R4" s="255"/>
      <c r="S4" s="255"/>
      <c r="T4" s="49"/>
      <c r="X4" s="49"/>
    </row>
    <row r="5" spans="1:24" s="15" customFormat="1" ht="21" customHeight="1">
      <c r="A5" s="43"/>
      <c r="B5" s="69" t="s">
        <v>62</v>
      </c>
      <c r="C5" s="70"/>
      <c r="D5" s="71"/>
      <c r="E5" s="71"/>
      <c r="F5" s="50"/>
      <c r="G5" s="50"/>
      <c r="H5" s="71"/>
      <c r="I5" s="72"/>
      <c r="J5" s="72"/>
      <c r="K5" s="51"/>
      <c r="L5" s="51"/>
      <c r="M5" s="71"/>
      <c r="N5" s="71"/>
      <c r="O5" s="71"/>
      <c r="P5" s="71"/>
      <c r="Q5" s="71"/>
      <c r="R5" s="71"/>
      <c r="S5" s="52"/>
      <c r="T5" s="71"/>
      <c r="U5" s="71"/>
      <c r="V5" s="71"/>
      <c r="W5" s="52"/>
      <c r="X5" s="52"/>
    </row>
    <row r="6" spans="2:24" ht="14.25" customHeight="1">
      <c r="B6" s="69"/>
      <c r="M6" s="92"/>
      <c r="N6" s="93"/>
      <c r="O6" s="269"/>
      <c r="P6" s="269"/>
      <c r="Q6" s="23"/>
      <c r="R6" s="23"/>
      <c r="S6" s="24"/>
      <c r="T6" s="71"/>
      <c r="U6" s="71"/>
      <c r="V6" s="71"/>
      <c r="W6" s="52"/>
      <c r="X6" s="52"/>
    </row>
    <row r="7" spans="1:29" s="113" customFormat="1" ht="40.5" customHeight="1">
      <c r="A7" s="264" t="s">
        <v>176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112"/>
      <c r="Z7" s="112"/>
      <c r="AA7" s="112"/>
      <c r="AB7" s="112"/>
      <c r="AC7" s="112"/>
    </row>
    <row r="8" spans="1:29" s="113" customFormat="1" ht="23.25" customHeight="1">
      <c r="A8" s="264" t="s">
        <v>26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112"/>
      <c r="Z8" s="112"/>
      <c r="AA8" s="112"/>
      <c r="AB8" s="112"/>
      <c r="AC8" s="112"/>
    </row>
    <row r="9" spans="1:24" ht="42" customHeight="1">
      <c r="A9" s="271" t="s">
        <v>120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</row>
    <row r="10" spans="1:25" ht="81.75" customHeight="1">
      <c r="A10" s="228" t="s">
        <v>0</v>
      </c>
      <c r="B10" s="244" t="s">
        <v>1</v>
      </c>
      <c r="C10" s="229" t="s">
        <v>46</v>
      </c>
      <c r="D10" s="228" t="s">
        <v>121</v>
      </c>
      <c r="E10" s="228"/>
      <c r="F10" s="228"/>
      <c r="G10" s="228"/>
      <c r="H10" s="228"/>
      <c r="I10" s="228"/>
      <c r="J10" s="228"/>
      <c r="K10" s="270" t="s">
        <v>122</v>
      </c>
      <c r="L10" s="270" t="s">
        <v>123</v>
      </c>
      <c r="M10" s="228" t="s">
        <v>124</v>
      </c>
      <c r="N10" s="228" t="s">
        <v>125</v>
      </c>
      <c r="O10" s="228"/>
      <c r="P10" s="228" t="s">
        <v>160</v>
      </c>
      <c r="Q10" s="228"/>
      <c r="R10" s="228"/>
      <c r="S10" s="228"/>
      <c r="T10" s="229" t="s">
        <v>55</v>
      </c>
      <c r="U10" s="265" t="s">
        <v>126</v>
      </c>
      <c r="V10" s="265" t="s">
        <v>127</v>
      </c>
      <c r="W10" s="265" t="s">
        <v>128</v>
      </c>
      <c r="X10" s="265" t="s">
        <v>129</v>
      </c>
      <c r="Y10" s="272"/>
    </row>
    <row r="11" spans="1:25" ht="15.75" customHeight="1">
      <c r="A11" s="228"/>
      <c r="B11" s="244"/>
      <c r="C11" s="245"/>
      <c r="D11" s="228" t="s">
        <v>10</v>
      </c>
      <c r="E11" s="219" t="s">
        <v>31</v>
      </c>
      <c r="F11" s="219"/>
      <c r="G11" s="219"/>
      <c r="H11" s="219"/>
      <c r="I11" s="219"/>
      <c r="J11" s="219"/>
      <c r="K11" s="270"/>
      <c r="L11" s="270"/>
      <c r="M11" s="228"/>
      <c r="N11" s="228" t="s">
        <v>130</v>
      </c>
      <c r="O11" s="228" t="s">
        <v>24</v>
      </c>
      <c r="P11" s="228" t="s">
        <v>2</v>
      </c>
      <c r="Q11" s="228" t="s">
        <v>3</v>
      </c>
      <c r="R11" s="228" t="s">
        <v>4</v>
      </c>
      <c r="S11" s="228" t="s">
        <v>5</v>
      </c>
      <c r="T11" s="230"/>
      <c r="U11" s="265"/>
      <c r="V11" s="265"/>
      <c r="W11" s="265"/>
      <c r="X11" s="265"/>
      <c r="Y11" s="272"/>
    </row>
    <row r="12" spans="1:25" ht="18.75" customHeight="1">
      <c r="A12" s="228"/>
      <c r="B12" s="244"/>
      <c r="C12" s="245"/>
      <c r="D12" s="228"/>
      <c r="E12" s="270" t="s">
        <v>131</v>
      </c>
      <c r="F12" s="270" t="s">
        <v>14</v>
      </c>
      <c r="G12" s="273" t="s">
        <v>132</v>
      </c>
      <c r="H12" s="274" t="s">
        <v>51</v>
      </c>
      <c r="I12" s="270" t="s">
        <v>52</v>
      </c>
      <c r="J12" s="270"/>
      <c r="K12" s="270"/>
      <c r="L12" s="270"/>
      <c r="M12" s="228"/>
      <c r="N12" s="228"/>
      <c r="O12" s="228"/>
      <c r="P12" s="228"/>
      <c r="Q12" s="228"/>
      <c r="R12" s="228"/>
      <c r="S12" s="228"/>
      <c r="T12" s="230"/>
      <c r="U12" s="265"/>
      <c r="V12" s="265"/>
      <c r="W12" s="265"/>
      <c r="X12" s="265"/>
      <c r="Y12" s="272"/>
    </row>
    <row r="13" spans="1:25" ht="131.25" customHeight="1">
      <c r="A13" s="228"/>
      <c r="B13" s="244"/>
      <c r="C13" s="246"/>
      <c r="D13" s="228"/>
      <c r="E13" s="270"/>
      <c r="F13" s="270"/>
      <c r="G13" s="273"/>
      <c r="H13" s="274"/>
      <c r="I13" s="96" t="s">
        <v>53</v>
      </c>
      <c r="J13" s="96" t="s">
        <v>19</v>
      </c>
      <c r="K13" s="270"/>
      <c r="L13" s="270"/>
      <c r="M13" s="228"/>
      <c r="N13" s="228"/>
      <c r="O13" s="228"/>
      <c r="P13" s="228"/>
      <c r="Q13" s="228"/>
      <c r="R13" s="228"/>
      <c r="S13" s="228"/>
      <c r="T13" s="231"/>
      <c r="U13" s="265"/>
      <c r="V13" s="265"/>
      <c r="W13" s="265"/>
      <c r="X13" s="265"/>
      <c r="Y13" s="272"/>
    </row>
    <row r="14" spans="1:29" s="94" customFormat="1" ht="21.75" customHeight="1">
      <c r="A14" s="20">
        <v>1</v>
      </c>
      <c r="B14" s="75">
        <v>2</v>
      </c>
      <c r="C14" s="20">
        <v>3</v>
      </c>
      <c r="D14" s="20">
        <v>4</v>
      </c>
      <c r="E14" s="20">
        <v>5</v>
      </c>
      <c r="F14" s="20">
        <v>6</v>
      </c>
      <c r="G14" s="31">
        <v>7</v>
      </c>
      <c r="H14" s="20">
        <v>8</v>
      </c>
      <c r="I14" s="20">
        <v>9</v>
      </c>
      <c r="J14" s="20">
        <v>10</v>
      </c>
      <c r="K14" s="97">
        <v>11</v>
      </c>
      <c r="L14" s="97">
        <v>12</v>
      </c>
      <c r="M14" s="97">
        <v>13</v>
      </c>
      <c r="N14" s="20">
        <v>14</v>
      </c>
      <c r="O14" s="20">
        <v>15</v>
      </c>
      <c r="P14" s="20">
        <v>16</v>
      </c>
      <c r="Q14" s="20">
        <v>17</v>
      </c>
      <c r="R14" s="20">
        <v>18</v>
      </c>
      <c r="S14" s="20">
        <v>19</v>
      </c>
      <c r="T14" s="31">
        <v>20</v>
      </c>
      <c r="U14" s="31">
        <v>21</v>
      </c>
      <c r="V14" s="31">
        <v>22</v>
      </c>
      <c r="W14" s="31">
        <v>23</v>
      </c>
      <c r="X14" s="31">
        <v>24</v>
      </c>
      <c r="Y14" s="98"/>
      <c r="Z14" s="98"/>
      <c r="AA14" s="98"/>
      <c r="AB14" s="98"/>
      <c r="AC14" s="98"/>
    </row>
    <row r="15" spans="1:29" s="134" customFormat="1" ht="19.5" customHeight="1">
      <c r="A15" s="99" t="s">
        <v>30</v>
      </c>
      <c r="B15" s="99"/>
      <c r="C15" s="215" t="s">
        <v>12</v>
      </c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100"/>
      <c r="Z15" s="100"/>
      <c r="AA15" s="100"/>
      <c r="AB15" s="100"/>
      <c r="AC15" s="100"/>
    </row>
    <row r="16" spans="1:29" s="134" customFormat="1" ht="21" customHeight="1">
      <c r="A16" s="215" t="s">
        <v>158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101"/>
      <c r="Z16" s="101"/>
      <c r="AA16" s="101"/>
      <c r="AB16" s="100"/>
      <c r="AC16" s="100"/>
    </row>
    <row r="17" spans="1:29" s="134" customFormat="1" ht="21" customHeight="1">
      <c r="A17" s="21" t="s">
        <v>70</v>
      </c>
      <c r="B17" s="102"/>
      <c r="C17" s="266" t="s">
        <v>85</v>
      </c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101"/>
      <c r="Z17" s="101"/>
      <c r="AA17" s="101"/>
      <c r="AB17" s="100"/>
      <c r="AC17" s="100"/>
    </row>
    <row r="18" spans="1:29" s="134" customFormat="1" ht="39.75" customHeight="1">
      <c r="A18" s="36" t="s">
        <v>87</v>
      </c>
      <c r="B18" s="12" t="s">
        <v>88</v>
      </c>
      <c r="C18" s="60" t="s">
        <v>89</v>
      </c>
      <c r="D18" s="133">
        <v>1472.55</v>
      </c>
      <c r="E18" s="56">
        <f>D18</f>
        <v>1472.55</v>
      </c>
      <c r="F18" s="60">
        <v>0</v>
      </c>
      <c r="G18" s="60" t="s">
        <v>25</v>
      </c>
      <c r="H18" s="60" t="s">
        <v>25</v>
      </c>
      <c r="I18" s="60" t="s">
        <v>25</v>
      </c>
      <c r="J18" s="60" t="s">
        <v>25</v>
      </c>
      <c r="K18" s="60">
        <v>0</v>
      </c>
      <c r="L18" s="60">
        <v>0</v>
      </c>
      <c r="M18" s="133">
        <f>E18+F18+K18+L18</f>
        <v>1472.55</v>
      </c>
      <c r="N18" s="60" t="s">
        <v>25</v>
      </c>
      <c r="O18" s="133">
        <f>D18</f>
        <v>1472.55</v>
      </c>
      <c r="P18" s="60">
        <v>0</v>
      </c>
      <c r="Q18" s="60">
        <v>0</v>
      </c>
      <c r="R18" s="95">
        <f>E18/2</f>
        <v>736.275</v>
      </c>
      <c r="S18" s="95">
        <f>R18</f>
        <v>736.275</v>
      </c>
      <c r="T18" s="189">
        <f>ROUND(D18/X18*12,0)</f>
        <v>75</v>
      </c>
      <c r="U18" s="74" t="s">
        <v>25</v>
      </c>
      <c r="V18" s="74" t="s">
        <v>25</v>
      </c>
      <c r="W18" s="74">
        <v>45.3</v>
      </c>
      <c r="X18" s="74">
        <v>236.1</v>
      </c>
      <c r="Y18" s="101"/>
      <c r="Z18" s="101"/>
      <c r="AA18" s="101"/>
      <c r="AB18" s="100"/>
      <c r="AC18" s="100"/>
    </row>
    <row r="19" spans="1:29" s="134" customFormat="1" ht="34.5" customHeight="1">
      <c r="A19" s="175" t="s">
        <v>90</v>
      </c>
      <c r="B19" s="12" t="s">
        <v>91</v>
      </c>
      <c r="C19" s="74" t="s">
        <v>92</v>
      </c>
      <c r="D19" s="56">
        <v>781.79</v>
      </c>
      <c r="E19" s="56">
        <f>D19</f>
        <v>781.79</v>
      </c>
      <c r="F19" s="60">
        <v>0</v>
      </c>
      <c r="G19" s="60" t="s">
        <v>25</v>
      </c>
      <c r="H19" s="60" t="s">
        <v>25</v>
      </c>
      <c r="I19" s="60" t="s">
        <v>25</v>
      </c>
      <c r="J19" s="60" t="s">
        <v>25</v>
      </c>
      <c r="K19" s="60">
        <v>0</v>
      </c>
      <c r="L19" s="60">
        <v>0</v>
      </c>
      <c r="M19" s="133">
        <f>E19+F19+K19+L19</f>
        <v>781.79</v>
      </c>
      <c r="N19" s="60" t="s">
        <v>25</v>
      </c>
      <c r="O19" s="133">
        <f>D19</f>
        <v>781.79</v>
      </c>
      <c r="P19" s="95">
        <v>0</v>
      </c>
      <c r="Q19" s="95">
        <v>0</v>
      </c>
      <c r="R19" s="95">
        <f>E19/2</f>
        <v>390.895</v>
      </c>
      <c r="S19" s="95">
        <f>R19</f>
        <v>390.895</v>
      </c>
      <c r="T19" s="189">
        <f>ROUND(D19/X19*12,0)</f>
        <v>113</v>
      </c>
      <c r="U19" s="74" t="s">
        <v>25</v>
      </c>
      <c r="V19" s="74" t="s">
        <v>25</v>
      </c>
      <c r="W19" s="74">
        <v>22.7</v>
      </c>
      <c r="X19" s="74">
        <v>83</v>
      </c>
      <c r="Y19" s="88"/>
      <c r="Z19" s="88"/>
      <c r="AA19" s="88"/>
      <c r="AB19" s="100"/>
      <c r="AC19" s="100"/>
    </row>
    <row r="20" spans="1:29" s="134" customFormat="1" ht="27" customHeight="1">
      <c r="A20" s="267" t="s">
        <v>93</v>
      </c>
      <c r="B20" s="268"/>
      <c r="C20" s="268"/>
      <c r="D20" s="67">
        <f>SUM(D18:D19)</f>
        <v>2254.34</v>
      </c>
      <c r="E20" s="67">
        <f>SUM(E18:E19)</f>
        <v>2254.34</v>
      </c>
      <c r="F20" s="138">
        <f>SUM(F19:F19)</f>
        <v>0</v>
      </c>
      <c r="G20" s="60" t="s">
        <v>25</v>
      </c>
      <c r="H20" s="60" t="s">
        <v>25</v>
      </c>
      <c r="I20" s="60" t="s">
        <v>25</v>
      </c>
      <c r="J20" s="60" t="s">
        <v>25</v>
      </c>
      <c r="K20" s="138">
        <f>SUM(K19:K19)</f>
        <v>0</v>
      </c>
      <c r="L20" s="138">
        <f>SUM(L19:L19)</f>
        <v>0</v>
      </c>
      <c r="M20" s="67">
        <f>SUM(M18:M19)</f>
        <v>2254.34</v>
      </c>
      <c r="N20" s="60" t="s">
        <v>25</v>
      </c>
      <c r="O20" s="67">
        <f>SUM(O18:O19)</f>
        <v>2254.34</v>
      </c>
      <c r="P20" s="138">
        <f>SUM(P19:P19)</f>
        <v>0</v>
      </c>
      <c r="Q20" s="138">
        <f>SUM(Q19:Q19)</f>
        <v>0</v>
      </c>
      <c r="R20" s="67">
        <f>SUM(R18:R19)</f>
        <v>1127.17</v>
      </c>
      <c r="S20" s="67">
        <f>SUM(S18:S19)</f>
        <v>1127.17</v>
      </c>
      <c r="T20" s="59">
        <f>ROUND(D20/X20*12,0)</f>
        <v>85</v>
      </c>
      <c r="U20" s="74" t="s">
        <v>25</v>
      </c>
      <c r="V20" s="138">
        <f>SUM(V18:V19)</f>
        <v>0</v>
      </c>
      <c r="W20" s="140">
        <f>SUM(W18:W19)</f>
        <v>68</v>
      </c>
      <c r="X20" s="140">
        <f>SUM(X18:X19)</f>
        <v>319.1</v>
      </c>
      <c r="Y20" s="98"/>
      <c r="Z20" s="98"/>
      <c r="AA20" s="98"/>
      <c r="AB20" s="100"/>
      <c r="AC20" s="100"/>
    </row>
    <row r="21" spans="1:29" s="134" customFormat="1" ht="18" customHeight="1">
      <c r="A21" s="21" t="s">
        <v>71</v>
      </c>
      <c r="B21" s="102"/>
      <c r="C21" s="266" t="s">
        <v>28</v>
      </c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100"/>
      <c r="Z21" s="100"/>
      <c r="AA21" s="100"/>
      <c r="AB21" s="100"/>
      <c r="AC21" s="100"/>
    </row>
    <row r="22" spans="1:29" s="134" customFormat="1" ht="47.25" customHeight="1">
      <c r="A22" s="39" t="s">
        <v>94</v>
      </c>
      <c r="B22" s="41" t="s">
        <v>168</v>
      </c>
      <c r="C22" s="74" t="s">
        <v>95</v>
      </c>
      <c r="D22" s="56">
        <v>116.67</v>
      </c>
      <c r="E22" s="56">
        <f>D22</f>
        <v>116.67</v>
      </c>
      <c r="F22" s="60">
        <v>0</v>
      </c>
      <c r="G22" s="60" t="s">
        <v>25</v>
      </c>
      <c r="H22" s="60" t="s">
        <v>25</v>
      </c>
      <c r="I22" s="60" t="s">
        <v>25</v>
      </c>
      <c r="J22" s="60" t="s">
        <v>25</v>
      </c>
      <c r="K22" s="60">
        <v>0</v>
      </c>
      <c r="L22" s="60">
        <v>0</v>
      </c>
      <c r="M22" s="133">
        <f>E22+F22+K22+L22</f>
        <v>116.67</v>
      </c>
      <c r="N22" s="60" t="s">
        <v>25</v>
      </c>
      <c r="O22" s="133">
        <f>D22</f>
        <v>116.67</v>
      </c>
      <c r="P22" s="126">
        <f>D22</f>
        <v>116.67</v>
      </c>
      <c r="Q22" s="95">
        <v>0</v>
      </c>
      <c r="R22" s="95">
        <v>0</v>
      </c>
      <c r="S22" s="95">
        <v>0</v>
      </c>
      <c r="T22" s="189" t="s">
        <v>25</v>
      </c>
      <c r="U22" s="74" t="s">
        <v>25</v>
      </c>
      <c r="V22" s="74" t="s">
        <v>25</v>
      </c>
      <c r="W22" s="74" t="s">
        <v>25</v>
      </c>
      <c r="X22" s="58" t="s">
        <v>25</v>
      </c>
      <c r="Y22" s="88"/>
      <c r="Z22" s="88"/>
      <c r="AA22" s="88"/>
      <c r="AB22" s="100"/>
      <c r="AC22" s="100"/>
    </row>
    <row r="23" spans="1:29" s="134" customFormat="1" ht="20.25" customHeight="1">
      <c r="A23" s="278" t="s">
        <v>79</v>
      </c>
      <c r="B23" s="279"/>
      <c r="C23" s="280"/>
      <c r="D23" s="67">
        <f>SUM(D22:D22)</f>
        <v>116.67</v>
      </c>
      <c r="E23" s="67">
        <f>SUM(E22:E22)</f>
        <v>116.67</v>
      </c>
      <c r="F23" s="138">
        <f>SUM(F22:F22)</f>
        <v>0</v>
      </c>
      <c r="G23" s="60" t="s">
        <v>25</v>
      </c>
      <c r="H23" s="60" t="s">
        <v>25</v>
      </c>
      <c r="I23" s="60" t="s">
        <v>25</v>
      </c>
      <c r="J23" s="60" t="s">
        <v>25</v>
      </c>
      <c r="K23" s="138">
        <f>SUM(K22:K22)</f>
        <v>0</v>
      </c>
      <c r="L23" s="138">
        <f>SUM(L22:L22)</f>
        <v>0</v>
      </c>
      <c r="M23" s="67">
        <f>SUM(M22:M22)</f>
        <v>116.67</v>
      </c>
      <c r="N23" s="60" t="s">
        <v>25</v>
      </c>
      <c r="O23" s="67">
        <f>SUM(O22:O22)</f>
        <v>116.67</v>
      </c>
      <c r="P23" s="67">
        <f>SUM(P22:P22)</f>
        <v>116.67</v>
      </c>
      <c r="Q23" s="138">
        <f>SUM(Q22:Q22)</f>
        <v>0</v>
      </c>
      <c r="R23" s="138">
        <f>SUM(R22:R22)</f>
        <v>0</v>
      </c>
      <c r="S23" s="138">
        <f>SUM(S22:S22)</f>
        <v>0</v>
      </c>
      <c r="T23" s="189" t="s">
        <v>25</v>
      </c>
      <c r="U23" s="74" t="s">
        <v>25</v>
      </c>
      <c r="V23" s="138">
        <f>SUM(V22:V22)</f>
        <v>0</v>
      </c>
      <c r="W23" s="138">
        <f>SUM(W22:W22)</f>
        <v>0</v>
      </c>
      <c r="X23" s="138">
        <f>SUM(X22:X22)</f>
        <v>0</v>
      </c>
      <c r="Y23" s="98"/>
      <c r="Z23" s="98"/>
      <c r="AA23" s="98"/>
      <c r="AB23" s="100"/>
      <c r="AC23" s="100"/>
    </row>
    <row r="24" spans="1:29" s="134" customFormat="1" ht="17.25" customHeight="1">
      <c r="A24" s="21" t="s">
        <v>172</v>
      </c>
      <c r="B24" s="21"/>
      <c r="C24" s="219" t="s">
        <v>133</v>
      </c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100"/>
      <c r="Z24" s="100"/>
      <c r="AA24" s="100"/>
      <c r="AB24" s="100"/>
      <c r="AC24" s="100"/>
    </row>
    <row r="25" spans="1:29" s="134" customFormat="1" ht="17.25" customHeight="1">
      <c r="A25" s="95"/>
      <c r="B25" s="104"/>
      <c r="C25" s="104"/>
      <c r="D25" s="95" t="s">
        <v>25</v>
      </c>
      <c r="E25" s="95">
        <v>0</v>
      </c>
      <c r="F25" s="60">
        <v>0</v>
      </c>
      <c r="G25" s="60" t="s">
        <v>25</v>
      </c>
      <c r="H25" s="60" t="s">
        <v>25</v>
      </c>
      <c r="I25" s="60" t="s">
        <v>25</v>
      </c>
      <c r="J25" s="60" t="s">
        <v>25</v>
      </c>
      <c r="K25" s="60">
        <v>0</v>
      </c>
      <c r="L25" s="60">
        <v>0</v>
      </c>
      <c r="M25" s="176">
        <f>E25+F25+K25+L25</f>
        <v>0</v>
      </c>
      <c r="N25" s="95" t="s">
        <v>25</v>
      </c>
      <c r="O25" s="95" t="str">
        <f>D25</f>
        <v>-</v>
      </c>
      <c r="P25" s="95">
        <v>0</v>
      </c>
      <c r="Q25" s="95">
        <v>0</v>
      </c>
      <c r="R25" s="95">
        <v>0</v>
      </c>
      <c r="S25" s="95">
        <v>0</v>
      </c>
      <c r="T25" s="189" t="s">
        <v>25</v>
      </c>
      <c r="U25" s="74" t="s">
        <v>25</v>
      </c>
      <c r="V25" s="74" t="s">
        <v>25</v>
      </c>
      <c r="W25" s="74" t="s">
        <v>25</v>
      </c>
      <c r="X25" s="74" t="s">
        <v>25</v>
      </c>
      <c r="Y25" s="100"/>
      <c r="Z25" s="100"/>
      <c r="AA25" s="100"/>
      <c r="AB25" s="100"/>
      <c r="AC25" s="100"/>
    </row>
    <row r="26" spans="1:29" s="134" customFormat="1" ht="17.25" customHeight="1">
      <c r="A26" s="215" t="s">
        <v>134</v>
      </c>
      <c r="B26" s="215"/>
      <c r="C26" s="215"/>
      <c r="D26" s="95">
        <v>0</v>
      </c>
      <c r="E26" s="95">
        <v>0</v>
      </c>
      <c r="F26" s="138">
        <f>SUM(F25:F25)</f>
        <v>0</v>
      </c>
      <c r="G26" s="60" t="s">
        <v>25</v>
      </c>
      <c r="H26" s="60" t="s">
        <v>25</v>
      </c>
      <c r="I26" s="60" t="s">
        <v>25</v>
      </c>
      <c r="J26" s="60" t="s">
        <v>25</v>
      </c>
      <c r="K26" s="138">
        <f>SUM(K25:K25)</f>
        <v>0</v>
      </c>
      <c r="L26" s="138">
        <f>SUM(L25:L25)</f>
        <v>0</v>
      </c>
      <c r="M26" s="138">
        <f>SUM(M25:M25)</f>
        <v>0</v>
      </c>
      <c r="N26" s="95" t="s">
        <v>25</v>
      </c>
      <c r="O26" s="86">
        <f>D26</f>
        <v>0</v>
      </c>
      <c r="P26" s="138">
        <f>SUM(P25:P25)</f>
        <v>0</v>
      </c>
      <c r="Q26" s="138">
        <f>SUM(Q25:Q25)</f>
        <v>0</v>
      </c>
      <c r="R26" s="138">
        <f>SUM(R25:R25)</f>
        <v>0</v>
      </c>
      <c r="S26" s="138">
        <f>SUM(S25:S25)</f>
        <v>0</v>
      </c>
      <c r="T26" s="189" t="s">
        <v>25</v>
      </c>
      <c r="U26" s="74" t="s">
        <v>25</v>
      </c>
      <c r="V26" s="138">
        <f>SUM(V25:V25)</f>
        <v>0</v>
      </c>
      <c r="W26" s="138">
        <f>SUM(W25:W25)</f>
        <v>0</v>
      </c>
      <c r="X26" s="138">
        <f>SUM(X25:X25)</f>
        <v>0</v>
      </c>
      <c r="Y26" s="88"/>
      <c r="Z26" s="88"/>
      <c r="AA26" s="88"/>
      <c r="AB26" s="100"/>
      <c r="AC26" s="100"/>
    </row>
    <row r="27" spans="1:29" s="134" customFormat="1" ht="17.25" customHeight="1">
      <c r="A27" s="21" t="s">
        <v>73</v>
      </c>
      <c r="B27" s="21"/>
      <c r="C27" s="219" t="s">
        <v>135</v>
      </c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88"/>
      <c r="Z27" s="88"/>
      <c r="AA27" s="88"/>
      <c r="AB27" s="100"/>
      <c r="AC27" s="100"/>
    </row>
    <row r="28" spans="1:29" s="134" customFormat="1" ht="17.25" customHeight="1">
      <c r="A28" s="102"/>
      <c r="B28" s="95"/>
      <c r="C28" s="95"/>
      <c r="D28" s="95" t="s">
        <v>25</v>
      </c>
      <c r="E28" s="95">
        <v>0</v>
      </c>
      <c r="F28" s="60">
        <v>0</v>
      </c>
      <c r="G28" s="60" t="s">
        <v>25</v>
      </c>
      <c r="H28" s="60" t="s">
        <v>25</v>
      </c>
      <c r="I28" s="60" t="s">
        <v>25</v>
      </c>
      <c r="J28" s="60" t="s">
        <v>25</v>
      </c>
      <c r="K28" s="60">
        <v>0</v>
      </c>
      <c r="L28" s="60">
        <v>0</v>
      </c>
      <c r="M28" s="176">
        <f>E28+F28+K28+L28</f>
        <v>0</v>
      </c>
      <c r="N28" s="95" t="s">
        <v>25</v>
      </c>
      <c r="O28" s="95" t="str">
        <f>D28</f>
        <v>-</v>
      </c>
      <c r="P28" s="95">
        <v>0</v>
      </c>
      <c r="Q28" s="95">
        <v>0</v>
      </c>
      <c r="R28" s="95">
        <v>0</v>
      </c>
      <c r="S28" s="95">
        <v>0</v>
      </c>
      <c r="T28" s="189" t="s">
        <v>25</v>
      </c>
      <c r="U28" s="74" t="s">
        <v>25</v>
      </c>
      <c r="V28" s="74" t="s">
        <v>25</v>
      </c>
      <c r="W28" s="74" t="s">
        <v>25</v>
      </c>
      <c r="X28" s="74" t="s">
        <v>25</v>
      </c>
      <c r="Y28" s="88"/>
      <c r="Z28" s="88"/>
      <c r="AA28" s="88"/>
      <c r="AB28" s="100"/>
      <c r="AC28" s="100"/>
    </row>
    <row r="29" spans="1:29" s="134" customFormat="1" ht="17.25" customHeight="1">
      <c r="A29" s="215" t="s">
        <v>136</v>
      </c>
      <c r="B29" s="215"/>
      <c r="C29" s="215"/>
      <c r="D29" s="95">
        <v>0</v>
      </c>
      <c r="E29" s="95">
        <v>0</v>
      </c>
      <c r="F29" s="138">
        <f>SUM(F28:F28)</f>
        <v>0</v>
      </c>
      <c r="G29" s="60" t="s">
        <v>25</v>
      </c>
      <c r="H29" s="60" t="s">
        <v>25</v>
      </c>
      <c r="I29" s="60" t="s">
        <v>25</v>
      </c>
      <c r="J29" s="60" t="s">
        <v>25</v>
      </c>
      <c r="K29" s="138">
        <f>SUM(K28:K28)</f>
        <v>0</v>
      </c>
      <c r="L29" s="138">
        <f>SUM(L28:L28)</f>
        <v>0</v>
      </c>
      <c r="M29" s="138">
        <f>SUM(M28:M28)</f>
        <v>0</v>
      </c>
      <c r="N29" s="95" t="s">
        <v>25</v>
      </c>
      <c r="O29" s="95">
        <f>D29</f>
        <v>0</v>
      </c>
      <c r="P29" s="138">
        <f>SUM(P28:P28)</f>
        <v>0</v>
      </c>
      <c r="Q29" s="138">
        <f>SUM(Q28:Q28)</f>
        <v>0</v>
      </c>
      <c r="R29" s="138">
        <f>SUM(R28:R28)</f>
        <v>0</v>
      </c>
      <c r="S29" s="138">
        <f>SUM(S28:S28)</f>
        <v>0</v>
      </c>
      <c r="T29" s="189" t="s">
        <v>25</v>
      </c>
      <c r="U29" s="74" t="s">
        <v>25</v>
      </c>
      <c r="V29" s="138">
        <f>SUM(V28:V28)</f>
        <v>0</v>
      </c>
      <c r="W29" s="138">
        <f>SUM(W28:W28)</f>
        <v>0</v>
      </c>
      <c r="X29" s="138">
        <f>SUM(X28:X28)</f>
        <v>0</v>
      </c>
      <c r="Y29" s="100"/>
      <c r="Z29" s="100"/>
      <c r="AA29" s="100"/>
      <c r="AB29" s="100"/>
      <c r="AC29" s="100"/>
    </row>
    <row r="30" spans="1:29" s="134" customFormat="1" ht="17.25" customHeight="1">
      <c r="A30" s="21" t="s">
        <v>74</v>
      </c>
      <c r="B30" s="219" t="s">
        <v>137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98"/>
      <c r="Z30" s="98"/>
      <c r="AA30" s="98"/>
      <c r="AB30" s="100"/>
      <c r="AC30" s="100"/>
    </row>
    <row r="31" spans="1:29" s="134" customFormat="1" ht="17.25" customHeight="1">
      <c r="A31" s="102"/>
      <c r="B31" s="86"/>
      <c r="C31" s="86"/>
      <c r="D31" s="95" t="s">
        <v>25</v>
      </c>
      <c r="E31" s="95">
        <v>0</v>
      </c>
      <c r="F31" s="60">
        <v>0</v>
      </c>
      <c r="G31" s="60" t="s">
        <v>25</v>
      </c>
      <c r="H31" s="60" t="s">
        <v>25</v>
      </c>
      <c r="I31" s="60" t="s">
        <v>25</v>
      </c>
      <c r="J31" s="60" t="s">
        <v>25</v>
      </c>
      <c r="K31" s="60">
        <v>0</v>
      </c>
      <c r="L31" s="60">
        <v>0</v>
      </c>
      <c r="M31" s="176">
        <f>E31+F31+K31+L31</f>
        <v>0</v>
      </c>
      <c r="N31" s="95" t="s">
        <v>25</v>
      </c>
      <c r="O31" s="95" t="str">
        <f>D31</f>
        <v>-</v>
      </c>
      <c r="P31" s="95">
        <v>0</v>
      </c>
      <c r="Q31" s="95">
        <v>0</v>
      </c>
      <c r="R31" s="95">
        <v>0</v>
      </c>
      <c r="S31" s="95">
        <v>0</v>
      </c>
      <c r="T31" s="189" t="s">
        <v>25</v>
      </c>
      <c r="U31" s="74" t="s">
        <v>25</v>
      </c>
      <c r="V31" s="74" t="s">
        <v>25</v>
      </c>
      <c r="W31" s="74" t="s">
        <v>25</v>
      </c>
      <c r="X31" s="74" t="s">
        <v>25</v>
      </c>
      <c r="Y31" s="100"/>
      <c r="Z31" s="100"/>
      <c r="AA31" s="100"/>
      <c r="AB31" s="100"/>
      <c r="AC31" s="100"/>
    </row>
    <row r="32" spans="1:29" s="134" customFormat="1" ht="17.25" customHeight="1">
      <c r="A32" s="215" t="s">
        <v>138</v>
      </c>
      <c r="B32" s="219"/>
      <c r="C32" s="219"/>
      <c r="D32" s="95">
        <v>0</v>
      </c>
      <c r="E32" s="95">
        <v>0</v>
      </c>
      <c r="F32" s="138">
        <f>SUM(F31:F31)</f>
        <v>0</v>
      </c>
      <c r="G32" s="60" t="s">
        <v>25</v>
      </c>
      <c r="H32" s="60" t="s">
        <v>25</v>
      </c>
      <c r="I32" s="60" t="s">
        <v>25</v>
      </c>
      <c r="J32" s="60" t="s">
        <v>25</v>
      </c>
      <c r="K32" s="138">
        <f>SUM(K31:K31)</f>
        <v>0</v>
      </c>
      <c r="L32" s="138">
        <f>SUM(L31:L31)</f>
        <v>0</v>
      </c>
      <c r="M32" s="138">
        <f>SUM(M31:M31)</f>
        <v>0</v>
      </c>
      <c r="N32" s="95" t="s">
        <v>25</v>
      </c>
      <c r="O32" s="95">
        <f>D32</f>
        <v>0</v>
      </c>
      <c r="P32" s="138">
        <f>SUM(P31:P31)</f>
        <v>0</v>
      </c>
      <c r="Q32" s="138">
        <f>SUM(Q31:Q31)</f>
        <v>0</v>
      </c>
      <c r="R32" s="138">
        <f>SUM(R31:R31)</f>
        <v>0</v>
      </c>
      <c r="S32" s="138">
        <f>SUM(S31:S31)</f>
        <v>0</v>
      </c>
      <c r="T32" s="189" t="s">
        <v>25</v>
      </c>
      <c r="U32" s="74" t="s">
        <v>25</v>
      </c>
      <c r="V32" s="138">
        <f>SUM(V31:V31)</f>
        <v>0</v>
      </c>
      <c r="W32" s="138">
        <f>SUM(W31:W31)</f>
        <v>0</v>
      </c>
      <c r="X32" s="138">
        <f>SUM(X31:X31)</f>
        <v>0</v>
      </c>
      <c r="Y32" s="88"/>
      <c r="Z32" s="88"/>
      <c r="AA32" s="88"/>
      <c r="AB32" s="100"/>
      <c r="AC32" s="100"/>
    </row>
    <row r="33" spans="1:29" s="134" customFormat="1" ht="17.25" customHeight="1">
      <c r="A33" s="21" t="s">
        <v>75</v>
      </c>
      <c r="B33" s="219" t="s">
        <v>139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88"/>
      <c r="Z33" s="88"/>
      <c r="AA33" s="88"/>
      <c r="AB33" s="100"/>
      <c r="AC33" s="100"/>
    </row>
    <row r="34" spans="1:29" s="134" customFormat="1" ht="17.25" customHeight="1">
      <c r="A34" s="102"/>
      <c r="B34" s="86"/>
      <c r="C34" s="86"/>
      <c r="D34" s="95" t="s">
        <v>25</v>
      </c>
      <c r="E34" s="95">
        <v>0</v>
      </c>
      <c r="F34" s="60">
        <v>0</v>
      </c>
      <c r="G34" s="60" t="s">
        <v>25</v>
      </c>
      <c r="H34" s="60" t="s">
        <v>25</v>
      </c>
      <c r="I34" s="60" t="s">
        <v>25</v>
      </c>
      <c r="J34" s="60" t="s">
        <v>25</v>
      </c>
      <c r="K34" s="60">
        <v>0</v>
      </c>
      <c r="L34" s="60">
        <v>0</v>
      </c>
      <c r="M34" s="176">
        <f>E34+F34+K34+L34</f>
        <v>0</v>
      </c>
      <c r="N34" s="95" t="s">
        <v>25</v>
      </c>
      <c r="O34" s="95" t="str">
        <f>D34</f>
        <v>-</v>
      </c>
      <c r="P34" s="95">
        <v>0</v>
      </c>
      <c r="Q34" s="95">
        <v>0</v>
      </c>
      <c r="R34" s="95">
        <v>0</v>
      </c>
      <c r="S34" s="95">
        <v>0</v>
      </c>
      <c r="T34" s="189" t="s">
        <v>25</v>
      </c>
      <c r="U34" s="74" t="s">
        <v>25</v>
      </c>
      <c r="V34" s="74" t="s">
        <v>25</v>
      </c>
      <c r="W34" s="74" t="s">
        <v>25</v>
      </c>
      <c r="X34" s="74" t="s">
        <v>25</v>
      </c>
      <c r="Y34" s="88"/>
      <c r="Z34" s="88"/>
      <c r="AA34" s="88"/>
      <c r="AB34" s="100"/>
      <c r="AC34" s="100"/>
    </row>
    <row r="35" spans="1:29" s="134" customFormat="1" ht="17.25" customHeight="1">
      <c r="A35" s="215" t="s">
        <v>140</v>
      </c>
      <c r="B35" s="215"/>
      <c r="C35" s="215"/>
      <c r="D35" s="95">
        <v>0</v>
      </c>
      <c r="E35" s="95">
        <v>0</v>
      </c>
      <c r="F35" s="138">
        <f>SUM(F34:F34)</f>
        <v>0</v>
      </c>
      <c r="G35" s="60" t="s">
        <v>25</v>
      </c>
      <c r="H35" s="60" t="s">
        <v>25</v>
      </c>
      <c r="I35" s="60" t="s">
        <v>25</v>
      </c>
      <c r="J35" s="60" t="s">
        <v>25</v>
      </c>
      <c r="K35" s="138">
        <f>SUM(K34:K34)</f>
        <v>0</v>
      </c>
      <c r="L35" s="138">
        <f>SUM(L34:L34)</f>
        <v>0</v>
      </c>
      <c r="M35" s="138">
        <f>SUM(M34:M34)</f>
        <v>0</v>
      </c>
      <c r="N35" s="95" t="s">
        <v>25</v>
      </c>
      <c r="O35" s="95">
        <f>D35</f>
        <v>0</v>
      </c>
      <c r="P35" s="138">
        <f>SUM(P34:P34)</f>
        <v>0</v>
      </c>
      <c r="Q35" s="138">
        <f>SUM(Q34:Q34)</f>
        <v>0</v>
      </c>
      <c r="R35" s="138">
        <f>SUM(R34:R34)</f>
        <v>0</v>
      </c>
      <c r="S35" s="138">
        <f>SUM(S34:S34)</f>
        <v>0</v>
      </c>
      <c r="T35" s="189" t="s">
        <v>25</v>
      </c>
      <c r="U35" s="74" t="s">
        <v>25</v>
      </c>
      <c r="V35" s="138">
        <f>SUM(V34:V34)</f>
        <v>0</v>
      </c>
      <c r="W35" s="138">
        <f>SUM(W34:W34)</f>
        <v>0</v>
      </c>
      <c r="X35" s="138">
        <f>SUM(X34:X34)</f>
        <v>0</v>
      </c>
      <c r="Y35" s="88"/>
      <c r="Z35" s="88"/>
      <c r="AA35" s="88"/>
      <c r="AB35" s="100"/>
      <c r="AC35" s="100"/>
    </row>
    <row r="36" spans="1:29" s="134" customFormat="1" ht="17.25" customHeight="1">
      <c r="A36" s="21" t="s">
        <v>76</v>
      </c>
      <c r="B36" s="21"/>
      <c r="C36" s="266" t="s">
        <v>111</v>
      </c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100"/>
      <c r="Z36" s="100"/>
      <c r="AA36" s="100"/>
      <c r="AB36" s="100"/>
      <c r="AC36" s="100"/>
    </row>
    <row r="37" spans="1:29" s="134" customFormat="1" ht="17.25" customHeight="1">
      <c r="A37" s="102"/>
      <c r="B37" s="86"/>
      <c r="C37" s="86"/>
      <c r="D37" s="95" t="s">
        <v>25</v>
      </c>
      <c r="E37" s="95">
        <v>0</v>
      </c>
      <c r="F37" s="60">
        <v>0</v>
      </c>
      <c r="G37" s="60" t="s">
        <v>25</v>
      </c>
      <c r="H37" s="60" t="s">
        <v>25</v>
      </c>
      <c r="I37" s="60" t="s">
        <v>25</v>
      </c>
      <c r="J37" s="60" t="s">
        <v>25</v>
      </c>
      <c r="K37" s="60">
        <v>0</v>
      </c>
      <c r="L37" s="60">
        <v>0</v>
      </c>
      <c r="M37" s="176">
        <f>E37+F37+K37+L37</f>
        <v>0</v>
      </c>
      <c r="N37" s="95" t="s">
        <v>25</v>
      </c>
      <c r="O37" s="95" t="str">
        <f>D37</f>
        <v>-</v>
      </c>
      <c r="P37" s="95">
        <v>0</v>
      </c>
      <c r="Q37" s="95">
        <v>0</v>
      </c>
      <c r="R37" s="95">
        <v>0</v>
      </c>
      <c r="S37" s="95">
        <v>0</v>
      </c>
      <c r="T37" s="189" t="s">
        <v>25</v>
      </c>
      <c r="U37" s="74" t="s">
        <v>25</v>
      </c>
      <c r="V37" s="74" t="s">
        <v>25</v>
      </c>
      <c r="W37" s="74" t="s">
        <v>25</v>
      </c>
      <c r="X37" s="74" t="s">
        <v>25</v>
      </c>
      <c r="Y37" s="88"/>
      <c r="Z37" s="88"/>
      <c r="AA37" s="88"/>
      <c r="AB37" s="100"/>
      <c r="AC37" s="100"/>
    </row>
    <row r="38" spans="1:29" s="134" customFormat="1" ht="17.25" customHeight="1">
      <c r="A38" s="215" t="s">
        <v>80</v>
      </c>
      <c r="B38" s="219"/>
      <c r="C38" s="219"/>
      <c r="D38" s="95">
        <v>0</v>
      </c>
      <c r="E38" s="95">
        <v>0</v>
      </c>
      <c r="F38" s="138">
        <f>SUM(F37:F37)</f>
        <v>0</v>
      </c>
      <c r="G38" s="60" t="s">
        <v>25</v>
      </c>
      <c r="H38" s="60" t="s">
        <v>25</v>
      </c>
      <c r="I38" s="60" t="s">
        <v>25</v>
      </c>
      <c r="J38" s="60" t="s">
        <v>25</v>
      </c>
      <c r="K38" s="138">
        <f>SUM(K37:K37)</f>
        <v>0</v>
      </c>
      <c r="L38" s="138">
        <f>SUM(L37:L37)</f>
        <v>0</v>
      </c>
      <c r="M38" s="138">
        <f>SUM(M37:M37)</f>
        <v>0</v>
      </c>
      <c r="N38" s="95" t="s">
        <v>25</v>
      </c>
      <c r="O38" s="95">
        <f>D38</f>
        <v>0</v>
      </c>
      <c r="P38" s="138">
        <f>SUM(P37:P37)</f>
        <v>0</v>
      </c>
      <c r="Q38" s="138">
        <f>SUM(Q37:Q37)</f>
        <v>0</v>
      </c>
      <c r="R38" s="138">
        <f>SUM(R37:R37)</f>
        <v>0</v>
      </c>
      <c r="S38" s="138">
        <f>SUM(S37:S37)</f>
        <v>0</v>
      </c>
      <c r="T38" s="189" t="s">
        <v>25</v>
      </c>
      <c r="U38" s="74" t="s">
        <v>25</v>
      </c>
      <c r="V38" s="138">
        <f>SUM(V37:V37)</f>
        <v>0</v>
      </c>
      <c r="W38" s="138">
        <f>SUM(W37:W37)</f>
        <v>0</v>
      </c>
      <c r="X38" s="138">
        <f>SUM(X37:X37)</f>
        <v>0</v>
      </c>
      <c r="Y38" s="98"/>
      <c r="Z38" s="98"/>
      <c r="AA38" s="98"/>
      <c r="AB38" s="100"/>
      <c r="AC38" s="100"/>
    </row>
    <row r="39" spans="1:29" s="134" customFormat="1" ht="17.25" customHeight="1">
      <c r="A39" s="102" t="s">
        <v>173</v>
      </c>
      <c r="B39" s="102"/>
      <c r="C39" s="219" t="s">
        <v>141</v>
      </c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100"/>
      <c r="Z39" s="100"/>
      <c r="AA39" s="100"/>
      <c r="AB39" s="100"/>
      <c r="AC39" s="100"/>
    </row>
    <row r="40" spans="1:29" s="134" customFormat="1" ht="17.25" customHeight="1">
      <c r="A40" s="102"/>
      <c r="B40" s="86"/>
      <c r="C40" s="86"/>
      <c r="D40" s="95" t="s">
        <v>25</v>
      </c>
      <c r="E40" s="95">
        <v>0</v>
      </c>
      <c r="F40" s="60">
        <v>0</v>
      </c>
      <c r="G40" s="60" t="s">
        <v>25</v>
      </c>
      <c r="H40" s="60" t="s">
        <v>25</v>
      </c>
      <c r="I40" s="60" t="s">
        <v>25</v>
      </c>
      <c r="J40" s="60" t="s">
        <v>25</v>
      </c>
      <c r="K40" s="60">
        <v>0</v>
      </c>
      <c r="L40" s="60">
        <v>0</v>
      </c>
      <c r="M40" s="176">
        <f>E40+F40+K40+L40</f>
        <v>0</v>
      </c>
      <c r="N40" s="95" t="s">
        <v>25</v>
      </c>
      <c r="O40" s="95" t="str">
        <f>D40</f>
        <v>-</v>
      </c>
      <c r="P40" s="95">
        <v>0</v>
      </c>
      <c r="Q40" s="95">
        <v>0</v>
      </c>
      <c r="R40" s="95">
        <v>0</v>
      </c>
      <c r="S40" s="95">
        <v>0</v>
      </c>
      <c r="T40" s="189" t="s">
        <v>25</v>
      </c>
      <c r="U40" s="74" t="s">
        <v>25</v>
      </c>
      <c r="V40" s="74" t="s">
        <v>25</v>
      </c>
      <c r="W40" s="74" t="s">
        <v>25</v>
      </c>
      <c r="X40" s="74" t="s">
        <v>25</v>
      </c>
      <c r="Y40" s="88"/>
      <c r="Z40" s="88"/>
      <c r="AA40" s="88"/>
      <c r="AB40" s="100"/>
      <c r="AC40" s="100"/>
    </row>
    <row r="41" spans="1:29" s="134" customFormat="1" ht="17.25" customHeight="1">
      <c r="A41" s="215" t="s">
        <v>142</v>
      </c>
      <c r="B41" s="215"/>
      <c r="C41" s="215"/>
      <c r="D41" s="95">
        <v>0</v>
      </c>
      <c r="E41" s="95">
        <v>0</v>
      </c>
      <c r="F41" s="138">
        <f>SUM(F40:F40)</f>
        <v>0</v>
      </c>
      <c r="G41" s="60" t="s">
        <v>25</v>
      </c>
      <c r="H41" s="60" t="s">
        <v>25</v>
      </c>
      <c r="I41" s="60" t="s">
        <v>25</v>
      </c>
      <c r="J41" s="60" t="s">
        <v>25</v>
      </c>
      <c r="K41" s="138">
        <f>SUM(K40:K40)</f>
        <v>0</v>
      </c>
      <c r="L41" s="138">
        <f>SUM(L40:L40)</f>
        <v>0</v>
      </c>
      <c r="M41" s="138">
        <f>SUM(M40:M40)</f>
        <v>0</v>
      </c>
      <c r="N41" s="95" t="s">
        <v>25</v>
      </c>
      <c r="O41" s="95">
        <f>D41</f>
        <v>0</v>
      </c>
      <c r="P41" s="138">
        <f>SUM(P40:P40)</f>
        <v>0</v>
      </c>
      <c r="Q41" s="138">
        <f>SUM(Q40:Q40)</f>
        <v>0</v>
      </c>
      <c r="R41" s="138">
        <f>SUM(R40:R40)</f>
        <v>0</v>
      </c>
      <c r="S41" s="138">
        <f>SUM(S40:S40)</f>
        <v>0</v>
      </c>
      <c r="T41" s="189" t="s">
        <v>25</v>
      </c>
      <c r="U41" s="74" t="s">
        <v>25</v>
      </c>
      <c r="V41" s="138">
        <f>SUM(V40:V40)</f>
        <v>0</v>
      </c>
      <c r="W41" s="138">
        <f>SUM(W40:W40)</f>
        <v>0</v>
      </c>
      <c r="X41" s="138">
        <f>SUM(X40:X40)</f>
        <v>0</v>
      </c>
      <c r="Y41" s="98"/>
      <c r="Z41" s="98"/>
      <c r="AA41" s="98"/>
      <c r="AB41" s="100"/>
      <c r="AC41" s="100"/>
    </row>
    <row r="42" spans="1:29" s="134" customFormat="1" ht="15.75">
      <c r="A42" s="282" t="s">
        <v>39</v>
      </c>
      <c r="B42" s="282"/>
      <c r="C42" s="282"/>
      <c r="D42" s="177">
        <f>D20+D23+D26+D29+D32+D35+D38+D41</f>
        <v>2371.01</v>
      </c>
      <c r="E42" s="177">
        <f>E20+E23+E26+E29+E32+E35+E38+E41</f>
        <v>2371.01</v>
      </c>
      <c r="F42" s="178">
        <f>F20+F23+F26+F29+F32+F35+F38+F41</f>
        <v>0</v>
      </c>
      <c r="G42" s="124" t="s">
        <v>25</v>
      </c>
      <c r="H42" s="124" t="s">
        <v>25</v>
      </c>
      <c r="I42" s="124" t="s">
        <v>25</v>
      </c>
      <c r="J42" s="124" t="s">
        <v>25</v>
      </c>
      <c r="K42" s="178">
        <f>K20+K23+K26+K29+K32+K35+K38+K41</f>
        <v>0</v>
      </c>
      <c r="L42" s="178">
        <f>L20+L23+L26+L29+L32+L35+L38+L41</f>
        <v>0</v>
      </c>
      <c r="M42" s="177">
        <f>M20+M23+M26+M29+M32+M35+M38+M41</f>
        <v>2371.01</v>
      </c>
      <c r="N42" s="124" t="s">
        <v>25</v>
      </c>
      <c r="O42" s="177">
        <f>O20+O23+O26+O29+O32+O35+O38+O41</f>
        <v>2371.01</v>
      </c>
      <c r="P42" s="177">
        <f>P20+P23+P26+P29+P32+P35+P38+P41</f>
        <v>116.67</v>
      </c>
      <c r="Q42" s="178">
        <f>Q20+Q23+Q26+Q29+Q32+Q35+Q38+Q41</f>
        <v>0</v>
      </c>
      <c r="R42" s="177">
        <f>R20+R23+R26+R29+R32+R35+R38+R41</f>
        <v>1127.17</v>
      </c>
      <c r="S42" s="177">
        <f>S20+S23+S26+S29+S32+S35+S38+S41</f>
        <v>1127.17</v>
      </c>
      <c r="T42" s="179">
        <f>ROUND(D42/X42*12,0)</f>
        <v>89</v>
      </c>
      <c r="U42" s="180" t="s">
        <v>25</v>
      </c>
      <c r="V42" s="178">
        <f>V20+V23+V26+V29+V32+V35+V38+V41</f>
        <v>0</v>
      </c>
      <c r="W42" s="181">
        <f>W20+W23+W26+W29+W32+W35+W38+W41</f>
        <v>68</v>
      </c>
      <c r="X42" s="181">
        <f>X20+X23+X26+X29+X32+X35+X38+X41</f>
        <v>319.1</v>
      </c>
      <c r="Y42" s="88"/>
      <c r="Z42" s="88"/>
      <c r="AA42" s="88"/>
      <c r="AB42" s="100"/>
      <c r="AC42" s="100"/>
    </row>
    <row r="43" spans="1:29" s="134" customFormat="1" ht="15.75">
      <c r="A43" s="182" t="s">
        <v>29</v>
      </c>
      <c r="B43" s="105"/>
      <c r="C43" s="283" t="s">
        <v>13</v>
      </c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5"/>
      <c r="Y43" s="88"/>
      <c r="Z43" s="88"/>
      <c r="AA43" s="88"/>
      <c r="AB43" s="100"/>
      <c r="AC43" s="100"/>
    </row>
    <row r="44" spans="1:29" s="134" customFormat="1" ht="15.75">
      <c r="A44" s="216" t="s">
        <v>159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8"/>
      <c r="Y44" s="98"/>
      <c r="Z44" s="98"/>
      <c r="AA44" s="98"/>
      <c r="AB44" s="100"/>
      <c r="AC44" s="100"/>
    </row>
    <row r="45" spans="1:29" s="134" customFormat="1" ht="15.75">
      <c r="A45" s="102" t="s">
        <v>143</v>
      </c>
      <c r="B45" s="106"/>
      <c r="C45" s="275" t="s">
        <v>96</v>
      </c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7"/>
      <c r="Y45" s="98"/>
      <c r="Z45" s="98"/>
      <c r="AA45" s="98"/>
      <c r="AB45" s="100"/>
      <c r="AC45" s="100"/>
    </row>
    <row r="46" spans="1:29" s="134" customFormat="1" ht="47.25">
      <c r="A46" s="39" t="s">
        <v>100</v>
      </c>
      <c r="B46" s="132" t="s">
        <v>97</v>
      </c>
      <c r="C46" s="74" t="s">
        <v>98</v>
      </c>
      <c r="D46" s="56">
        <v>71</v>
      </c>
      <c r="E46" s="56">
        <f>D46</f>
        <v>71</v>
      </c>
      <c r="F46" s="60">
        <v>0</v>
      </c>
      <c r="G46" s="60" t="s">
        <v>25</v>
      </c>
      <c r="H46" s="60" t="s">
        <v>25</v>
      </c>
      <c r="I46" s="60" t="s">
        <v>25</v>
      </c>
      <c r="J46" s="60" t="s">
        <v>25</v>
      </c>
      <c r="K46" s="60">
        <v>0</v>
      </c>
      <c r="L46" s="60">
        <v>0</v>
      </c>
      <c r="M46" s="133">
        <f>E46+F46+K46+L46</f>
        <v>71</v>
      </c>
      <c r="N46" s="95" t="s">
        <v>25</v>
      </c>
      <c r="O46" s="126">
        <f>D46</f>
        <v>71</v>
      </c>
      <c r="P46" s="95">
        <v>0</v>
      </c>
      <c r="Q46" s="126">
        <f>D46</f>
        <v>71</v>
      </c>
      <c r="R46" s="95">
        <v>0</v>
      </c>
      <c r="S46" s="95">
        <v>0</v>
      </c>
      <c r="T46" s="189">
        <f>ROUND(D46/X46*12,0)</f>
        <v>24</v>
      </c>
      <c r="U46" s="60" t="s">
        <v>25</v>
      </c>
      <c r="V46" s="61">
        <v>13.474</v>
      </c>
      <c r="W46" s="60" t="s">
        <v>25</v>
      </c>
      <c r="X46" s="68">
        <v>36</v>
      </c>
      <c r="Y46" s="98"/>
      <c r="Z46" s="98"/>
      <c r="AA46" s="98"/>
      <c r="AB46" s="100"/>
      <c r="AC46" s="100"/>
    </row>
    <row r="47" spans="1:29" s="134" customFormat="1" ht="47.25">
      <c r="A47" s="39" t="s">
        <v>101</v>
      </c>
      <c r="B47" s="135" t="s">
        <v>167</v>
      </c>
      <c r="C47" s="136" t="s">
        <v>98</v>
      </c>
      <c r="D47" s="137">
        <v>218.08</v>
      </c>
      <c r="E47" s="56">
        <f>D47</f>
        <v>218.08</v>
      </c>
      <c r="F47" s="60">
        <v>0</v>
      </c>
      <c r="G47" s="60" t="s">
        <v>25</v>
      </c>
      <c r="H47" s="60" t="s">
        <v>25</v>
      </c>
      <c r="I47" s="60" t="s">
        <v>25</v>
      </c>
      <c r="J47" s="60" t="s">
        <v>25</v>
      </c>
      <c r="K47" s="60">
        <v>0</v>
      </c>
      <c r="L47" s="60">
        <v>0</v>
      </c>
      <c r="M47" s="133">
        <f>E47+F47+K47+L47</f>
        <v>218.08</v>
      </c>
      <c r="N47" s="95" t="s">
        <v>25</v>
      </c>
      <c r="O47" s="95">
        <f>D47</f>
        <v>218.08</v>
      </c>
      <c r="P47" s="95">
        <v>0</v>
      </c>
      <c r="Q47" s="126">
        <f>D47</f>
        <v>218.08</v>
      </c>
      <c r="R47" s="95">
        <v>0</v>
      </c>
      <c r="S47" s="95">
        <v>0</v>
      </c>
      <c r="T47" s="189">
        <f>ROUND(D47/X47*12,0)</f>
        <v>33</v>
      </c>
      <c r="U47" s="60" t="s">
        <v>25</v>
      </c>
      <c r="V47" s="60" t="s">
        <v>25</v>
      </c>
      <c r="W47" s="68">
        <v>72</v>
      </c>
      <c r="X47" s="68">
        <v>78.8</v>
      </c>
      <c r="Y47" s="98"/>
      <c r="Z47" s="98"/>
      <c r="AA47" s="98"/>
      <c r="AB47" s="100"/>
      <c r="AC47" s="100"/>
    </row>
    <row r="48" spans="1:29" s="134" customFormat="1" ht="15.75">
      <c r="A48" s="281" t="s">
        <v>107</v>
      </c>
      <c r="B48" s="281"/>
      <c r="C48" s="281"/>
      <c r="D48" s="67">
        <f>SUM(D46:D47)</f>
        <v>289.08000000000004</v>
      </c>
      <c r="E48" s="67">
        <f>SUM(E46:E47)</f>
        <v>289.08000000000004</v>
      </c>
      <c r="F48" s="138">
        <f>SUM(F47:F47)</f>
        <v>0</v>
      </c>
      <c r="G48" s="60" t="s">
        <v>25</v>
      </c>
      <c r="H48" s="60" t="s">
        <v>25</v>
      </c>
      <c r="I48" s="60" t="s">
        <v>25</v>
      </c>
      <c r="J48" s="60" t="s">
        <v>25</v>
      </c>
      <c r="K48" s="138">
        <f>SUM(K47:K47)</f>
        <v>0</v>
      </c>
      <c r="L48" s="138">
        <f>SUM(L47:L47)</f>
        <v>0</v>
      </c>
      <c r="M48" s="67">
        <f>SUM(M46:M47)</f>
        <v>289.08000000000004</v>
      </c>
      <c r="N48" s="95" t="s">
        <v>25</v>
      </c>
      <c r="O48" s="67">
        <f>SUM(O46:O47)</f>
        <v>289.08000000000004</v>
      </c>
      <c r="P48" s="138">
        <f>SUM(P46:P47)</f>
        <v>0</v>
      </c>
      <c r="Q48" s="67">
        <f>SUM(Q46:Q47)</f>
        <v>289.08000000000004</v>
      </c>
      <c r="R48" s="138">
        <f>SUM(R46:R47)</f>
        <v>0</v>
      </c>
      <c r="S48" s="138">
        <f>SUM(S46:S47)</f>
        <v>0</v>
      </c>
      <c r="T48" s="59">
        <f>ROUND(D48/X48*12,0)</f>
        <v>30</v>
      </c>
      <c r="U48" s="60" t="s">
        <v>25</v>
      </c>
      <c r="V48" s="139">
        <f>SUM(V46:V47)</f>
        <v>13.474</v>
      </c>
      <c r="W48" s="140">
        <f>SUM(W46:W47)</f>
        <v>72</v>
      </c>
      <c r="X48" s="140">
        <f>SUM(X46:X47)</f>
        <v>114.8</v>
      </c>
      <c r="Y48" s="88"/>
      <c r="Z48" s="88"/>
      <c r="AA48" s="88"/>
      <c r="AB48" s="100"/>
      <c r="AC48" s="100"/>
    </row>
    <row r="49" spans="1:29" s="134" customFormat="1" ht="15.75">
      <c r="A49" s="102" t="s">
        <v>144</v>
      </c>
      <c r="B49" s="275" t="s">
        <v>28</v>
      </c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7"/>
      <c r="Y49" s="98"/>
      <c r="Z49" s="98"/>
      <c r="AA49" s="98"/>
      <c r="AB49" s="100"/>
      <c r="AC49" s="100"/>
    </row>
    <row r="50" spans="1:29" s="134" customFormat="1" ht="78.75">
      <c r="A50" s="39" t="s">
        <v>105</v>
      </c>
      <c r="B50" s="132" t="s">
        <v>103</v>
      </c>
      <c r="C50" s="60"/>
      <c r="D50" s="133">
        <v>78.0542</v>
      </c>
      <c r="E50" s="56">
        <f>D50</f>
        <v>78.0542</v>
      </c>
      <c r="F50" s="60">
        <v>0</v>
      </c>
      <c r="G50" s="60" t="s">
        <v>25</v>
      </c>
      <c r="H50" s="60" t="s">
        <v>25</v>
      </c>
      <c r="I50" s="60" t="s">
        <v>25</v>
      </c>
      <c r="J50" s="60" t="s">
        <v>25</v>
      </c>
      <c r="K50" s="60">
        <v>0</v>
      </c>
      <c r="L50" s="60">
        <v>0</v>
      </c>
      <c r="M50" s="133">
        <f>E50+F50+K50+L50</f>
        <v>78.0542</v>
      </c>
      <c r="N50" s="95" t="s">
        <v>25</v>
      </c>
      <c r="O50" s="126">
        <f>D50</f>
        <v>78.0542</v>
      </c>
      <c r="P50" s="60">
        <v>0</v>
      </c>
      <c r="Q50" s="60">
        <v>0</v>
      </c>
      <c r="R50" s="133">
        <f>D50</f>
        <v>78.0542</v>
      </c>
      <c r="S50" s="60">
        <v>0</v>
      </c>
      <c r="T50" s="58" t="s">
        <v>25</v>
      </c>
      <c r="U50" s="59" t="s">
        <v>25</v>
      </c>
      <c r="V50" s="58" t="s">
        <v>25</v>
      </c>
      <c r="W50" s="59" t="s">
        <v>25</v>
      </c>
      <c r="X50" s="172">
        <v>0</v>
      </c>
      <c r="Y50" s="98"/>
      <c r="Z50" s="98"/>
      <c r="AA50" s="98"/>
      <c r="AB50" s="100"/>
      <c r="AC50" s="100"/>
    </row>
    <row r="51" spans="1:29" s="134" customFormat="1" ht="78.75">
      <c r="A51" s="39" t="s">
        <v>106</v>
      </c>
      <c r="B51" s="132" t="s">
        <v>104</v>
      </c>
      <c r="C51" s="60"/>
      <c r="D51" s="55">
        <v>68.39</v>
      </c>
      <c r="E51" s="56">
        <f>D51</f>
        <v>68.39</v>
      </c>
      <c r="F51" s="60">
        <v>0</v>
      </c>
      <c r="G51" s="60" t="s">
        <v>25</v>
      </c>
      <c r="H51" s="60" t="s">
        <v>25</v>
      </c>
      <c r="I51" s="60" t="s">
        <v>25</v>
      </c>
      <c r="J51" s="60" t="s">
        <v>25</v>
      </c>
      <c r="K51" s="60">
        <v>0</v>
      </c>
      <c r="L51" s="60">
        <v>0</v>
      </c>
      <c r="M51" s="133">
        <f>E51+F51+K51+L51</f>
        <v>68.39</v>
      </c>
      <c r="N51" s="95" t="s">
        <v>25</v>
      </c>
      <c r="O51" s="126">
        <f>D51</f>
        <v>68.39</v>
      </c>
      <c r="P51" s="95">
        <f>D51</f>
        <v>68.39</v>
      </c>
      <c r="Q51" s="95">
        <v>0</v>
      </c>
      <c r="R51" s="95">
        <v>0</v>
      </c>
      <c r="S51" s="95">
        <v>0</v>
      </c>
      <c r="T51" s="58" t="s">
        <v>25</v>
      </c>
      <c r="U51" s="59" t="s">
        <v>25</v>
      </c>
      <c r="V51" s="58" t="s">
        <v>25</v>
      </c>
      <c r="W51" s="59" t="s">
        <v>25</v>
      </c>
      <c r="X51" s="172">
        <v>0</v>
      </c>
      <c r="Y51" s="98"/>
      <c r="Z51" s="98"/>
      <c r="AA51" s="98"/>
      <c r="AB51" s="100"/>
      <c r="AC51" s="100"/>
    </row>
    <row r="52" spans="1:29" s="134" customFormat="1" ht="31.5">
      <c r="A52" s="39" t="s">
        <v>108</v>
      </c>
      <c r="B52" s="173" t="s">
        <v>174</v>
      </c>
      <c r="C52" s="74" t="s">
        <v>109</v>
      </c>
      <c r="D52" s="74">
        <v>33.86</v>
      </c>
      <c r="E52" s="56">
        <f>D52</f>
        <v>33.86</v>
      </c>
      <c r="F52" s="60">
        <v>0</v>
      </c>
      <c r="G52" s="60" t="s">
        <v>25</v>
      </c>
      <c r="H52" s="60" t="s">
        <v>25</v>
      </c>
      <c r="I52" s="60" t="s">
        <v>25</v>
      </c>
      <c r="J52" s="60" t="s">
        <v>25</v>
      </c>
      <c r="K52" s="60">
        <v>0</v>
      </c>
      <c r="L52" s="60">
        <v>0</v>
      </c>
      <c r="M52" s="133">
        <f>E52+F52+K52+L52</f>
        <v>33.86</v>
      </c>
      <c r="N52" s="95" t="s">
        <v>25</v>
      </c>
      <c r="O52" s="126">
        <f>D52</f>
        <v>33.86</v>
      </c>
      <c r="P52" s="95">
        <f>D52</f>
        <v>33.86</v>
      </c>
      <c r="Q52" s="95">
        <v>0</v>
      </c>
      <c r="R52" s="95">
        <v>0</v>
      </c>
      <c r="S52" s="95">
        <v>0</v>
      </c>
      <c r="T52" s="58" t="s">
        <v>25</v>
      </c>
      <c r="U52" s="59" t="s">
        <v>25</v>
      </c>
      <c r="V52" s="58" t="s">
        <v>25</v>
      </c>
      <c r="W52" s="59" t="s">
        <v>25</v>
      </c>
      <c r="X52" s="172">
        <v>0</v>
      </c>
      <c r="Y52" s="98"/>
      <c r="Z52" s="98"/>
      <c r="AA52" s="98"/>
      <c r="AB52" s="100"/>
      <c r="AC52" s="100"/>
    </row>
    <row r="53" spans="1:29" s="134" customFormat="1" ht="15.75">
      <c r="A53" s="216" t="s">
        <v>145</v>
      </c>
      <c r="B53" s="217"/>
      <c r="C53" s="218"/>
      <c r="D53" s="67">
        <f>SUM(D50:D52)</f>
        <v>180.30419999999998</v>
      </c>
      <c r="E53" s="67">
        <f>SUM(E50:E52)</f>
        <v>180.30419999999998</v>
      </c>
      <c r="F53" s="138">
        <f>SUM(F50:F52)</f>
        <v>0</v>
      </c>
      <c r="G53" s="95" t="s">
        <v>25</v>
      </c>
      <c r="H53" s="95" t="s">
        <v>25</v>
      </c>
      <c r="I53" s="95" t="s">
        <v>25</v>
      </c>
      <c r="J53" s="95" t="s">
        <v>25</v>
      </c>
      <c r="K53" s="138">
        <f>SUM(K50:K52)</f>
        <v>0</v>
      </c>
      <c r="L53" s="138">
        <f>SUM(L50:L52)</f>
        <v>0</v>
      </c>
      <c r="M53" s="67">
        <f>SUM(M50:M52)</f>
        <v>180.30419999999998</v>
      </c>
      <c r="N53" s="95" t="s">
        <v>25</v>
      </c>
      <c r="O53" s="67">
        <f>SUM(O50:O52)</f>
        <v>180.30419999999998</v>
      </c>
      <c r="P53" s="67">
        <f>SUM(P50:P52)</f>
        <v>102.25</v>
      </c>
      <c r="Q53" s="67">
        <f>SUM(Q50:Q52)</f>
        <v>0</v>
      </c>
      <c r="R53" s="67">
        <f>SUM(R50:R52)</f>
        <v>78.0542</v>
      </c>
      <c r="S53" s="67">
        <f>SUM(S50:S52)</f>
        <v>0</v>
      </c>
      <c r="T53" s="58" t="s">
        <v>25</v>
      </c>
      <c r="U53" s="59" t="s">
        <v>25</v>
      </c>
      <c r="V53" s="138">
        <f>SUM(V50:V52)</f>
        <v>0</v>
      </c>
      <c r="W53" s="138">
        <f>SUM(W50:W52)</f>
        <v>0</v>
      </c>
      <c r="X53" s="138">
        <f>SUM(X50:X52)</f>
        <v>0</v>
      </c>
      <c r="Y53" s="100"/>
      <c r="Z53" s="100"/>
      <c r="AA53" s="100"/>
      <c r="AB53" s="100"/>
      <c r="AC53" s="100"/>
    </row>
    <row r="54" spans="1:29" s="134" customFormat="1" ht="15.75">
      <c r="A54" s="183" t="s">
        <v>146</v>
      </c>
      <c r="B54" s="202" t="s">
        <v>137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4"/>
      <c r="Y54" s="100"/>
      <c r="Z54" s="100"/>
      <c r="AA54" s="100"/>
      <c r="AB54" s="100"/>
      <c r="AC54" s="100"/>
    </row>
    <row r="55" spans="1:29" s="134" customFormat="1" ht="15.75">
      <c r="A55" s="102"/>
      <c r="B55" s="86"/>
      <c r="C55" s="95"/>
      <c r="D55" s="95" t="s">
        <v>25</v>
      </c>
      <c r="E55" s="95">
        <v>0</v>
      </c>
      <c r="F55" s="60">
        <v>0</v>
      </c>
      <c r="G55" s="60" t="s">
        <v>25</v>
      </c>
      <c r="H55" s="60" t="s">
        <v>25</v>
      </c>
      <c r="I55" s="60" t="s">
        <v>25</v>
      </c>
      <c r="J55" s="60" t="s">
        <v>25</v>
      </c>
      <c r="K55" s="60">
        <v>0</v>
      </c>
      <c r="L55" s="60">
        <v>0</v>
      </c>
      <c r="M55" s="176">
        <f>E55+F55+K55+L55</f>
        <v>0</v>
      </c>
      <c r="N55" s="95" t="s">
        <v>25</v>
      </c>
      <c r="O55" s="126" t="str">
        <f>D55</f>
        <v>-</v>
      </c>
      <c r="P55" s="95">
        <v>0</v>
      </c>
      <c r="Q55" s="95">
        <v>0</v>
      </c>
      <c r="R55" s="95">
        <v>0</v>
      </c>
      <c r="S55" s="95">
        <v>0</v>
      </c>
      <c r="T55" s="58" t="s">
        <v>25</v>
      </c>
      <c r="U55" s="59" t="s">
        <v>25</v>
      </c>
      <c r="V55" s="58" t="s">
        <v>25</v>
      </c>
      <c r="W55" s="74" t="s">
        <v>25</v>
      </c>
      <c r="X55" s="172">
        <v>0</v>
      </c>
      <c r="Y55" s="100"/>
      <c r="Z55" s="100"/>
      <c r="AA55" s="100"/>
      <c r="AB55" s="100"/>
      <c r="AC55" s="100"/>
    </row>
    <row r="56" spans="1:29" s="134" customFormat="1" ht="15.75">
      <c r="A56" s="215" t="s">
        <v>147</v>
      </c>
      <c r="B56" s="215"/>
      <c r="C56" s="215"/>
      <c r="D56" s="95">
        <v>0</v>
      </c>
      <c r="E56" s="86">
        <v>0</v>
      </c>
      <c r="F56" s="138">
        <f>SUM(F55:F55)</f>
        <v>0</v>
      </c>
      <c r="G56" s="60" t="s">
        <v>25</v>
      </c>
      <c r="H56" s="60" t="s">
        <v>25</v>
      </c>
      <c r="I56" s="60" t="s">
        <v>25</v>
      </c>
      <c r="J56" s="60" t="s">
        <v>25</v>
      </c>
      <c r="K56" s="138">
        <f>SUM(K55:K55)</f>
        <v>0</v>
      </c>
      <c r="L56" s="138">
        <f>SUM(L55:L55)</f>
        <v>0</v>
      </c>
      <c r="M56" s="138">
        <f>SUM(M55:M55)</f>
        <v>0</v>
      </c>
      <c r="N56" s="95" t="s">
        <v>25</v>
      </c>
      <c r="O56" s="127">
        <f>D56</f>
        <v>0</v>
      </c>
      <c r="P56" s="95">
        <v>0</v>
      </c>
      <c r="Q56" s="95">
        <v>0</v>
      </c>
      <c r="R56" s="95">
        <v>0</v>
      </c>
      <c r="S56" s="95">
        <v>0</v>
      </c>
      <c r="T56" s="58" t="s">
        <v>25</v>
      </c>
      <c r="U56" s="59" t="s">
        <v>25</v>
      </c>
      <c r="V56" s="138">
        <f>SUM(V55:V55)</f>
        <v>0</v>
      </c>
      <c r="W56" s="138">
        <f>SUM(W55:W55)</f>
        <v>0</v>
      </c>
      <c r="X56" s="138">
        <v>0</v>
      </c>
      <c r="Y56" s="100"/>
      <c r="Z56" s="100"/>
      <c r="AA56" s="100"/>
      <c r="AB56" s="100"/>
      <c r="AC56" s="100"/>
    </row>
    <row r="57" spans="1:29" s="134" customFormat="1" ht="15.75">
      <c r="A57" s="21" t="s">
        <v>148</v>
      </c>
      <c r="B57" s="294" t="s">
        <v>139</v>
      </c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6"/>
      <c r="Y57" s="98"/>
      <c r="Z57" s="98"/>
      <c r="AA57" s="98"/>
      <c r="AB57" s="100"/>
      <c r="AC57" s="100"/>
    </row>
    <row r="58" spans="1:29" s="134" customFormat="1" ht="15.75">
      <c r="A58" s="86"/>
      <c r="B58" s="86"/>
      <c r="C58" s="148"/>
      <c r="D58" s="95" t="s">
        <v>25</v>
      </c>
      <c r="E58" s="95">
        <v>0</v>
      </c>
      <c r="F58" s="60">
        <v>0</v>
      </c>
      <c r="G58" s="60" t="s">
        <v>25</v>
      </c>
      <c r="H58" s="60" t="s">
        <v>25</v>
      </c>
      <c r="I58" s="60" t="s">
        <v>25</v>
      </c>
      <c r="J58" s="60" t="s">
        <v>25</v>
      </c>
      <c r="K58" s="60">
        <v>0</v>
      </c>
      <c r="L58" s="60">
        <v>0</v>
      </c>
      <c r="M58" s="176">
        <f>E58+F58+K58+L58</f>
        <v>0</v>
      </c>
      <c r="N58" s="95" t="s">
        <v>25</v>
      </c>
      <c r="O58" s="126" t="str">
        <f>D58</f>
        <v>-</v>
      </c>
      <c r="P58" s="95">
        <v>0</v>
      </c>
      <c r="Q58" s="95">
        <v>0</v>
      </c>
      <c r="R58" s="95">
        <v>0</v>
      </c>
      <c r="S58" s="95">
        <v>0</v>
      </c>
      <c r="T58" s="58" t="s">
        <v>25</v>
      </c>
      <c r="U58" s="59" t="s">
        <v>25</v>
      </c>
      <c r="V58" s="58" t="s">
        <v>25</v>
      </c>
      <c r="W58" s="74" t="s">
        <v>25</v>
      </c>
      <c r="X58" s="172">
        <v>0</v>
      </c>
      <c r="Y58" s="98"/>
      <c r="Z58" s="98"/>
      <c r="AA58" s="98"/>
      <c r="AB58" s="100"/>
      <c r="AC58" s="100"/>
    </row>
    <row r="59" spans="1:29" s="134" customFormat="1" ht="15.75">
      <c r="A59" s="216" t="s">
        <v>149</v>
      </c>
      <c r="B59" s="217"/>
      <c r="C59" s="218"/>
      <c r="D59" s="95">
        <v>0</v>
      </c>
      <c r="E59" s="86">
        <v>0</v>
      </c>
      <c r="F59" s="138">
        <f>SUM(F58:F58)</f>
        <v>0</v>
      </c>
      <c r="G59" s="60" t="s">
        <v>25</v>
      </c>
      <c r="H59" s="60" t="s">
        <v>25</v>
      </c>
      <c r="I59" s="60" t="s">
        <v>25</v>
      </c>
      <c r="J59" s="60" t="s">
        <v>25</v>
      </c>
      <c r="K59" s="138">
        <f>SUM(K58:K58)</f>
        <v>0</v>
      </c>
      <c r="L59" s="60" t="s">
        <v>25</v>
      </c>
      <c r="M59" s="138">
        <f>SUM(M58:M58)</f>
        <v>0</v>
      </c>
      <c r="N59" s="95" t="s">
        <v>25</v>
      </c>
      <c r="O59" s="127">
        <f>D59</f>
        <v>0</v>
      </c>
      <c r="P59" s="95">
        <v>0</v>
      </c>
      <c r="Q59" s="95">
        <v>0</v>
      </c>
      <c r="R59" s="95">
        <v>0</v>
      </c>
      <c r="S59" s="95">
        <v>0</v>
      </c>
      <c r="T59" s="58" t="s">
        <v>25</v>
      </c>
      <c r="U59" s="59" t="s">
        <v>25</v>
      </c>
      <c r="V59" s="138">
        <f>SUM(V58:V58)</f>
        <v>0</v>
      </c>
      <c r="W59" s="138">
        <f>SUM(W58:W58)</f>
        <v>0</v>
      </c>
      <c r="X59" s="138">
        <v>0</v>
      </c>
      <c r="Y59" s="100"/>
      <c r="Z59" s="100"/>
      <c r="AA59" s="100"/>
      <c r="AB59" s="100"/>
      <c r="AC59" s="100"/>
    </row>
    <row r="60" spans="1:29" s="134" customFormat="1" ht="15.75">
      <c r="A60" s="36" t="s">
        <v>81</v>
      </c>
      <c r="B60" s="202" t="s">
        <v>111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4"/>
      <c r="Y60" s="100"/>
      <c r="Z60" s="100"/>
      <c r="AA60" s="100"/>
      <c r="AB60" s="100"/>
      <c r="AC60" s="100"/>
    </row>
    <row r="61" spans="1:29" s="134" customFormat="1" ht="20.25" customHeight="1">
      <c r="A61" s="39" t="s">
        <v>82</v>
      </c>
      <c r="B61" s="53" t="s">
        <v>112</v>
      </c>
      <c r="C61" s="74" t="s">
        <v>98</v>
      </c>
      <c r="D61" s="55">
        <v>353.83</v>
      </c>
      <c r="E61" s="56">
        <f>D61</f>
        <v>353.83</v>
      </c>
      <c r="F61" s="60">
        <v>0</v>
      </c>
      <c r="G61" s="60" t="s">
        <v>25</v>
      </c>
      <c r="H61" s="60" t="s">
        <v>25</v>
      </c>
      <c r="I61" s="60" t="s">
        <v>25</v>
      </c>
      <c r="J61" s="60" t="s">
        <v>25</v>
      </c>
      <c r="K61" s="60">
        <v>0</v>
      </c>
      <c r="L61" s="60">
        <v>0</v>
      </c>
      <c r="M61" s="133">
        <f>E61+F61+K61+L61</f>
        <v>353.83</v>
      </c>
      <c r="N61" s="95" t="s">
        <v>25</v>
      </c>
      <c r="O61" s="126">
        <f>D61</f>
        <v>353.83</v>
      </c>
      <c r="P61" s="95">
        <v>0</v>
      </c>
      <c r="Q61" s="95">
        <v>0</v>
      </c>
      <c r="R61" s="95">
        <f>D61/2</f>
        <v>176.915</v>
      </c>
      <c r="S61" s="95">
        <f>R61</f>
        <v>176.915</v>
      </c>
      <c r="T61" s="189">
        <f>ROUND(D61/X61*12,0)</f>
        <v>62</v>
      </c>
      <c r="U61" s="74" t="s">
        <v>25</v>
      </c>
      <c r="V61" s="61">
        <v>30.99</v>
      </c>
      <c r="W61" s="60" t="s">
        <v>25</v>
      </c>
      <c r="X61" s="68">
        <v>68.7</v>
      </c>
      <c r="Y61" s="100"/>
      <c r="Z61" s="100"/>
      <c r="AA61" s="100"/>
      <c r="AB61" s="100"/>
      <c r="AC61" s="100"/>
    </row>
    <row r="62" spans="1:29" s="134" customFormat="1" ht="31.5">
      <c r="A62" s="39" t="s">
        <v>83</v>
      </c>
      <c r="B62" s="41" t="s">
        <v>113</v>
      </c>
      <c r="C62" s="74" t="s">
        <v>68</v>
      </c>
      <c r="D62" s="74">
        <v>234.77</v>
      </c>
      <c r="E62" s="56">
        <f>D62</f>
        <v>234.77</v>
      </c>
      <c r="F62" s="60">
        <v>0</v>
      </c>
      <c r="G62" s="60" t="s">
        <v>25</v>
      </c>
      <c r="H62" s="60" t="s">
        <v>25</v>
      </c>
      <c r="I62" s="60" t="s">
        <v>25</v>
      </c>
      <c r="J62" s="60" t="s">
        <v>25</v>
      </c>
      <c r="K62" s="60">
        <v>0</v>
      </c>
      <c r="L62" s="60">
        <v>0</v>
      </c>
      <c r="M62" s="133">
        <f>E62+F62+K62+L62</f>
        <v>234.77</v>
      </c>
      <c r="N62" s="95" t="s">
        <v>25</v>
      </c>
      <c r="O62" s="126">
        <f>D62</f>
        <v>234.77</v>
      </c>
      <c r="P62" s="95">
        <v>0</v>
      </c>
      <c r="Q62" s="95">
        <v>0</v>
      </c>
      <c r="R62" s="95">
        <f>D62/2</f>
        <v>117.385</v>
      </c>
      <c r="S62" s="95">
        <f>R62</f>
        <v>117.385</v>
      </c>
      <c r="T62" s="189">
        <f>ROUND(D62/X62*12,0)</f>
        <v>36</v>
      </c>
      <c r="U62" s="74" t="s">
        <v>25</v>
      </c>
      <c r="V62" s="61">
        <v>34.87</v>
      </c>
      <c r="W62" s="60" t="s">
        <v>25</v>
      </c>
      <c r="X62" s="68">
        <v>77.3</v>
      </c>
      <c r="Y62" s="100"/>
      <c r="Z62" s="100"/>
      <c r="AA62" s="100"/>
      <c r="AB62" s="100"/>
      <c r="AC62" s="100"/>
    </row>
    <row r="63" spans="1:29" s="134" customFormat="1" ht="15.75">
      <c r="A63" s="216" t="s">
        <v>150</v>
      </c>
      <c r="B63" s="217"/>
      <c r="C63" s="218"/>
      <c r="D63" s="67">
        <f>SUM(D61:D62)</f>
        <v>588.6</v>
      </c>
      <c r="E63" s="67">
        <f>SUM(E61:E62)</f>
        <v>588.6</v>
      </c>
      <c r="F63" s="138">
        <f>SUM(F61:F62)</f>
        <v>0</v>
      </c>
      <c r="G63" s="57" t="s">
        <v>25</v>
      </c>
      <c r="H63" s="57" t="s">
        <v>25</v>
      </c>
      <c r="I63" s="57" t="s">
        <v>25</v>
      </c>
      <c r="J63" s="57" t="s">
        <v>25</v>
      </c>
      <c r="K63" s="138">
        <f>SUM(K61:K62)</f>
        <v>0</v>
      </c>
      <c r="L63" s="138">
        <f>SUM(L61:L62)</f>
        <v>0</v>
      </c>
      <c r="M63" s="67">
        <f>SUM(M61:M62)</f>
        <v>588.6</v>
      </c>
      <c r="N63" s="57" t="s">
        <v>25</v>
      </c>
      <c r="O63" s="67">
        <f>SUM(O61:O62)</f>
        <v>588.6</v>
      </c>
      <c r="P63" s="138">
        <f>SUM(P61:P62)</f>
        <v>0</v>
      </c>
      <c r="Q63" s="138">
        <f>SUM(Q61:Q62)</f>
        <v>0</v>
      </c>
      <c r="R63" s="67">
        <f>SUM(R61:R62)</f>
        <v>294.3</v>
      </c>
      <c r="S63" s="67">
        <f>SUM(S61:S62)</f>
        <v>294.3</v>
      </c>
      <c r="T63" s="59">
        <f>ROUND(D63/X63*12,0)</f>
        <v>48</v>
      </c>
      <c r="U63" s="59" t="s">
        <v>25</v>
      </c>
      <c r="V63" s="139">
        <f>SUM(V61:V62)</f>
        <v>65.86</v>
      </c>
      <c r="W63" s="138">
        <f>SUM(W61:W62)</f>
        <v>0</v>
      </c>
      <c r="X63" s="140">
        <f>SUM(X61:X62)</f>
        <v>146</v>
      </c>
      <c r="Y63" s="100"/>
      <c r="Z63" s="100"/>
      <c r="AA63" s="100"/>
      <c r="AB63" s="100"/>
      <c r="AC63" s="100"/>
    </row>
    <row r="64" spans="1:29" s="134" customFormat="1" ht="15.75">
      <c r="A64" s="21" t="s">
        <v>151</v>
      </c>
      <c r="B64" s="202" t="s">
        <v>141</v>
      </c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4"/>
      <c r="Y64" s="100"/>
      <c r="Z64" s="100"/>
      <c r="AA64" s="100"/>
      <c r="AB64" s="100"/>
      <c r="AC64" s="100"/>
    </row>
    <row r="65" spans="1:29" s="134" customFormat="1" ht="15.75">
      <c r="A65" s="95"/>
      <c r="B65" s="86"/>
      <c r="C65" s="104"/>
      <c r="D65" s="95" t="s">
        <v>25</v>
      </c>
      <c r="E65" s="95">
        <v>0</v>
      </c>
      <c r="F65" s="60">
        <v>0</v>
      </c>
      <c r="G65" s="60" t="s">
        <v>25</v>
      </c>
      <c r="H65" s="60" t="s">
        <v>25</v>
      </c>
      <c r="I65" s="60" t="s">
        <v>25</v>
      </c>
      <c r="J65" s="60" t="s">
        <v>25</v>
      </c>
      <c r="K65" s="60">
        <v>0</v>
      </c>
      <c r="L65" s="60">
        <v>0</v>
      </c>
      <c r="M65" s="176">
        <f>E65+F65+K65+L65</f>
        <v>0</v>
      </c>
      <c r="N65" s="95" t="s">
        <v>25</v>
      </c>
      <c r="O65" s="126" t="str">
        <f>D65</f>
        <v>-</v>
      </c>
      <c r="P65" s="174"/>
      <c r="Q65" s="108">
        <v>0</v>
      </c>
      <c r="R65" s="108">
        <v>0</v>
      </c>
      <c r="S65" s="108">
        <v>0</v>
      </c>
      <c r="T65" s="58" t="s">
        <v>25</v>
      </c>
      <c r="U65" s="59" t="s">
        <v>25</v>
      </c>
      <c r="V65" s="108">
        <v>0</v>
      </c>
      <c r="W65" s="74" t="s">
        <v>25</v>
      </c>
      <c r="X65" s="172">
        <v>0</v>
      </c>
      <c r="Y65" s="100"/>
      <c r="Z65" s="100"/>
      <c r="AA65" s="100"/>
      <c r="AB65" s="100"/>
      <c r="AC65" s="100"/>
    </row>
    <row r="66" spans="1:29" s="134" customFormat="1" ht="15.75">
      <c r="A66" s="216" t="s">
        <v>152</v>
      </c>
      <c r="B66" s="217"/>
      <c r="C66" s="218"/>
      <c r="D66" s="95">
        <v>0</v>
      </c>
      <c r="E66" s="95">
        <v>0</v>
      </c>
      <c r="F66" s="138">
        <f>SUM(F65:F65)</f>
        <v>0</v>
      </c>
      <c r="G66" s="60" t="s">
        <v>25</v>
      </c>
      <c r="H66" s="60" t="s">
        <v>25</v>
      </c>
      <c r="I66" s="60" t="s">
        <v>25</v>
      </c>
      <c r="J66" s="60" t="s">
        <v>25</v>
      </c>
      <c r="K66" s="60" t="s">
        <v>25</v>
      </c>
      <c r="L66" s="60" t="s">
        <v>25</v>
      </c>
      <c r="M66" s="138">
        <f>SUM(M65:M65)</f>
        <v>0</v>
      </c>
      <c r="N66" s="95" t="s">
        <v>25</v>
      </c>
      <c r="O66" s="127">
        <f>D66</f>
        <v>0</v>
      </c>
      <c r="P66" s="174"/>
      <c r="Q66" s="108">
        <v>0</v>
      </c>
      <c r="R66" s="108">
        <v>0</v>
      </c>
      <c r="S66" s="108">
        <v>0</v>
      </c>
      <c r="T66" s="58" t="s">
        <v>25</v>
      </c>
      <c r="U66" s="59" t="s">
        <v>25</v>
      </c>
      <c r="V66" s="108">
        <v>0</v>
      </c>
      <c r="W66" s="172">
        <f>SUM(W65:W65)</f>
        <v>0</v>
      </c>
      <c r="X66" s="172">
        <v>0</v>
      </c>
      <c r="Y66" s="100"/>
      <c r="Z66" s="100"/>
      <c r="AA66" s="100"/>
      <c r="AB66" s="100"/>
      <c r="AC66" s="100"/>
    </row>
    <row r="67" spans="1:29" s="134" customFormat="1" ht="15.75">
      <c r="A67" s="286" t="s">
        <v>42</v>
      </c>
      <c r="B67" s="287"/>
      <c r="C67" s="288"/>
      <c r="D67" s="177">
        <f>D48+D53+D63</f>
        <v>1057.9842</v>
      </c>
      <c r="E67" s="177">
        <f>E48+E53+E63</f>
        <v>1057.9842</v>
      </c>
      <c r="F67" s="178">
        <f>F48+F53+F63</f>
        <v>0</v>
      </c>
      <c r="G67" s="124" t="s">
        <v>25</v>
      </c>
      <c r="H67" s="124" t="s">
        <v>25</v>
      </c>
      <c r="I67" s="124" t="s">
        <v>25</v>
      </c>
      <c r="J67" s="124" t="s">
        <v>25</v>
      </c>
      <c r="K67" s="178">
        <f>K48+K53+K63</f>
        <v>0</v>
      </c>
      <c r="L67" s="178">
        <f>L48+L53+L63</f>
        <v>0</v>
      </c>
      <c r="M67" s="177">
        <f>M48+M53+M63</f>
        <v>1057.9842</v>
      </c>
      <c r="N67" s="124" t="s">
        <v>25</v>
      </c>
      <c r="O67" s="177">
        <f>O48+O53+O63</f>
        <v>1057.9842</v>
      </c>
      <c r="P67" s="177">
        <f>P48+P53+P63</f>
        <v>102.25</v>
      </c>
      <c r="Q67" s="177">
        <f>Q48+Q53+Q63</f>
        <v>289.08000000000004</v>
      </c>
      <c r="R67" s="177">
        <f>R48+R53+R63</f>
        <v>372.3542</v>
      </c>
      <c r="S67" s="177">
        <f>S48+S53+S63</f>
        <v>294.3</v>
      </c>
      <c r="T67" s="179">
        <f>ROUND(D67/X67*12,0)</f>
        <v>49</v>
      </c>
      <c r="U67" s="179" t="s">
        <v>25</v>
      </c>
      <c r="V67" s="184">
        <f>V48+V53+V63</f>
        <v>79.334</v>
      </c>
      <c r="W67" s="181">
        <f>W48+W53+W63</f>
        <v>72</v>
      </c>
      <c r="X67" s="181">
        <f>X48+X53+X63</f>
        <v>260.8</v>
      </c>
      <c r="Y67" s="100"/>
      <c r="Z67" s="100"/>
      <c r="AA67" s="100"/>
      <c r="AB67" s="100"/>
      <c r="AC67" s="100"/>
    </row>
    <row r="68" spans="1:29" s="134" customFormat="1" ht="15.75">
      <c r="A68" s="289" t="s">
        <v>153</v>
      </c>
      <c r="B68" s="290"/>
      <c r="C68" s="291"/>
      <c r="D68" s="185">
        <f>D42+D67</f>
        <v>3428.9942</v>
      </c>
      <c r="E68" s="185">
        <f>E42+E67</f>
        <v>3428.9942</v>
      </c>
      <c r="F68" s="186">
        <f>F42+F67</f>
        <v>0</v>
      </c>
      <c r="G68" s="125" t="s">
        <v>25</v>
      </c>
      <c r="H68" s="125" t="s">
        <v>25</v>
      </c>
      <c r="I68" s="125" t="s">
        <v>25</v>
      </c>
      <c r="J68" s="125" t="s">
        <v>25</v>
      </c>
      <c r="K68" s="186">
        <f>K42+K67</f>
        <v>0</v>
      </c>
      <c r="L68" s="186">
        <f>L42+L67</f>
        <v>0</v>
      </c>
      <c r="M68" s="185">
        <f>M42+M67</f>
        <v>3428.9942</v>
      </c>
      <c r="N68" s="125" t="s">
        <v>25</v>
      </c>
      <c r="O68" s="185">
        <f>O42+O67</f>
        <v>3428.9942</v>
      </c>
      <c r="P68" s="185">
        <f>P42+P67</f>
        <v>218.92000000000002</v>
      </c>
      <c r="Q68" s="185">
        <f>Q42+Q67</f>
        <v>289.08000000000004</v>
      </c>
      <c r="R68" s="185">
        <f>R42+R67</f>
        <v>1499.5242</v>
      </c>
      <c r="S68" s="185">
        <f>S42+S67</f>
        <v>1421.47</v>
      </c>
      <c r="T68" s="171">
        <f>ROUND(D68/X68*12,0)</f>
        <v>71</v>
      </c>
      <c r="U68" s="171" t="s">
        <v>25</v>
      </c>
      <c r="V68" s="187">
        <f>V42+V67</f>
        <v>79.334</v>
      </c>
      <c r="W68" s="188">
        <f>W42+W67</f>
        <v>140</v>
      </c>
      <c r="X68" s="188">
        <f>X42+X67</f>
        <v>579.9000000000001</v>
      </c>
      <c r="Y68" s="100"/>
      <c r="Z68" s="100"/>
      <c r="AA68" s="100"/>
      <c r="AB68" s="100"/>
      <c r="AC68" s="100"/>
    </row>
    <row r="69" spans="1:24" ht="15.75">
      <c r="A69" s="98" t="s">
        <v>154</v>
      </c>
      <c r="B69" s="109"/>
      <c r="C69" s="109"/>
      <c r="D69" s="109"/>
      <c r="E69" s="109"/>
      <c r="F69" s="110"/>
      <c r="G69" s="110"/>
      <c r="H69" s="110"/>
      <c r="K69" s="292"/>
      <c r="L69" s="292"/>
      <c r="M69" s="292"/>
      <c r="N69" s="292"/>
      <c r="O69" s="292"/>
      <c r="T69" s="90"/>
      <c r="U69" s="90"/>
      <c r="V69" s="90"/>
      <c r="W69" s="98"/>
      <c r="X69" s="90"/>
    </row>
    <row r="70" spans="1:24" ht="15.75">
      <c r="A70" s="111" t="s">
        <v>155</v>
      </c>
      <c r="B70" s="98"/>
      <c r="C70" s="88"/>
      <c r="D70" s="88"/>
      <c r="E70" s="88"/>
      <c r="F70" s="88"/>
      <c r="G70" s="88"/>
      <c r="H70" s="88"/>
      <c r="I70" s="88"/>
      <c r="J70" s="88"/>
      <c r="T70" s="192"/>
      <c r="U70" s="98"/>
      <c r="V70" s="98"/>
      <c r="W70" s="98"/>
      <c r="X70" s="89"/>
    </row>
    <row r="71" spans="1:24" ht="15.75">
      <c r="A71" s="111" t="s">
        <v>156</v>
      </c>
      <c r="B71" s="98"/>
      <c r="C71" s="88"/>
      <c r="D71" s="88"/>
      <c r="E71" s="88"/>
      <c r="F71" s="88"/>
      <c r="G71" s="88"/>
      <c r="H71" s="88"/>
      <c r="T71" s="90"/>
      <c r="U71" s="90"/>
      <c r="V71" s="90"/>
      <c r="W71" s="90"/>
      <c r="X71" s="88"/>
    </row>
    <row r="72" spans="1:4" ht="15.75">
      <c r="A72" s="293"/>
      <c r="B72" s="293"/>
      <c r="C72" s="293"/>
      <c r="D72" s="293"/>
    </row>
    <row r="73" spans="1:85" s="44" customFormat="1" ht="24" customHeight="1">
      <c r="A73" s="48"/>
      <c r="B73" s="48"/>
      <c r="C73" s="258" t="s">
        <v>64</v>
      </c>
      <c r="D73" s="258"/>
      <c r="E73" s="258"/>
      <c r="F73" s="258"/>
      <c r="G73" s="258"/>
      <c r="H73" s="258"/>
      <c r="I73" s="45"/>
      <c r="J73" s="45"/>
      <c r="K73" s="45"/>
      <c r="L73" s="45"/>
      <c r="M73" s="258" t="s">
        <v>67</v>
      </c>
      <c r="N73" s="258"/>
      <c r="O73" s="258"/>
      <c r="P73" s="258"/>
      <c r="Q73" s="45"/>
      <c r="R73" s="45"/>
      <c r="S73" s="45"/>
      <c r="T73" s="45"/>
      <c r="U73" s="45"/>
      <c r="V73" s="45"/>
      <c r="W73" s="45"/>
      <c r="X73" s="45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</row>
    <row r="74" spans="1:85" s="78" customFormat="1" ht="14.25" customHeight="1">
      <c r="A74" s="6"/>
      <c r="B74" s="6"/>
      <c r="C74" s="82"/>
      <c r="D74" s="82"/>
      <c r="E74" s="82"/>
      <c r="F74" s="82"/>
      <c r="G74" s="82"/>
      <c r="H74" s="82"/>
      <c r="I74" s="46"/>
      <c r="J74" s="46"/>
      <c r="K74" s="46"/>
      <c r="L74" s="46"/>
      <c r="M74" s="82"/>
      <c r="N74" s="82"/>
      <c r="O74" s="82"/>
      <c r="P74" s="82"/>
      <c r="Q74" s="46"/>
      <c r="R74" s="46"/>
      <c r="S74" s="46"/>
      <c r="T74" s="82"/>
      <c r="U74" s="46"/>
      <c r="V74" s="46"/>
      <c r="W74" s="46"/>
      <c r="X74" s="46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</row>
    <row r="75" spans="1:85" s="78" customFormat="1" ht="28.5" customHeight="1">
      <c r="A75" s="6"/>
      <c r="B75" s="6"/>
      <c r="C75" s="257" t="s">
        <v>27</v>
      </c>
      <c r="D75" s="257"/>
      <c r="E75" s="257"/>
      <c r="F75" s="257"/>
      <c r="G75" s="257"/>
      <c r="H75" s="257"/>
      <c r="I75" s="47"/>
      <c r="J75" s="47"/>
      <c r="K75" s="47"/>
      <c r="L75" s="47"/>
      <c r="M75" s="257" t="s">
        <v>65</v>
      </c>
      <c r="N75" s="257"/>
      <c r="O75" s="257"/>
      <c r="P75" s="257"/>
      <c r="Q75" s="46"/>
      <c r="R75" s="46"/>
      <c r="S75" s="46"/>
      <c r="T75" s="46"/>
      <c r="U75" s="46"/>
      <c r="V75" s="46"/>
      <c r="W75" s="46"/>
      <c r="X75" s="46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</row>
    <row r="76" spans="1:85" s="78" customFormat="1" ht="13.5" customHeight="1">
      <c r="A76" s="6"/>
      <c r="B76" s="6"/>
      <c r="C76" s="257"/>
      <c r="D76" s="257"/>
      <c r="E76" s="257"/>
      <c r="F76" s="257"/>
      <c r="G76" s="257"/>
      <c r="H76" s="257"/>
      <c r="I76" s="47"/>
      <c r="J76" s="47"/>
      <c r="K76" s="47"/>
      <c r="L76" s="47"/>
      <c r="M76" s="257"/>
      <c r="N76" s="257"/>
      <c r="O76" s="257"/>
      <c r="P76" s="257"/>
      <c r="Q76" s="46"/>
      <c r="R76" s="46"/>
      <c r="S76" s="46"/>
      <c r="T76" s="46"/>
      <c r="U76" s="46"/>
      <c r="V76" s="46"/>
      <c r="W76" s="46"/>
      <c r="X76" s="46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</row>
    <row r="77" spans="1:85" s="78" customFormat="1" ht="29.25" customHeight="1">
      <c r="A77" s="6"/>
      <c r="B77" s="6"/>
      <c r="C77" s="257" t="s">
        <v>116</v>
      </c>
      <c r="D77" s="257"/>
      <c r="E77" s="257"/>
      <c r="F77" s="257"/>
      <c r="G77" s="257"/>
      <c r="H77" s="257"/>
      <c r="I77" s="47"/>
      <c r="J77" s="47"/>
      <c r="K77" s="47"/>
      <c r="L77" s="47"/>
      <c r="M77" s="257" t="s">
        <v>117</v>
      </c>
      <c r="N77" s="257"/>
      <c r="O77" s="257"/>
      <c r="P77" s="257"/>
      <c r="Q77" s="47"/>
      <c r="R77" s="46"/>
      <c r="S77" s="46"/>
      <c r="T77" s="46"/>
      <c r="U77" s="47"/>
      <c r="V77" s="46"/>
      <c r="W77" s="46"/>
      <c r="X77" s="46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</row>
    <row r="83" spans="2:24" ht="15.75">
      <c r="B83" s="15"/>
      <c r="T83" s="15"/>
      <c r="U83" s="15"/>
      <c r="V83" s="15"/>
      <c r="W83" s="15"/>
      <c r="X83" s="15"/>
    </row>
    <row r="84" spans="2:24" ht="15.75">
      <c r="B84" s="15"/>
      <c r="T84" s="15"/>
      <c r="U84" s="15"/>
      <c r="V84" s="15"/>
      <c r="W84" s="15"/>
      <c r="X84" s="15"/>
    </row>
    <row r="85" spans="2:24" ht="15.75">
      <c r="B85" s="15"/>
      <c r="T85" s="15"/>
      <c r="U85" s="15"/>
      <c r="V85" s="15"/>
      <c r="W85" s="15"/>
      <c r="X85" s="15"/>
    </row>
    <row r="86" spans="2:24" ht="15.75">
      <c r="B86" s="15"/>
      <c r="T86" s="15"/>
      <c r="U86" s="15"/>
      <c r="V86" s="15"/>
      <c r="W86" s="15"/>
      <c r="X86" s="15"/>
    </row>
    <row r="87" spans="2:24" ht="15.75">
      <c r="B87" s="15"/>
      <c r="T87" s="15"/>
      <c r="U87" s="15"/>
      <c r="V87" s="15"/>
      <c r="W87" s="15"/>
      <c r="X87" s="15"/>
    </row>
    <row r="88" spans="2:24" ht="15.75">
      <c r="B88" s="15"/>
      <c r="T88" s="15"/>
      <c r="U88" s="15"/>
      <c r="V88" s="15"/>
      <c r="W88" s="15"/>
      <c r="X88" s="15"/>
    </row>
    <row r="89" spans="2:24" ht="15.75">
      <c r="B89" s="15"/>
      <c r="T89" s="15"/>
      <c r="U89" s="15"/>
      <c r="V89" s="15"/>
      <c r="W89" s="15"/>
      <c r="X89" s="15"/>
    </row>
    <row r="90" spans="2:24" ht="15.75">
      <c r="B90" s="15"/>
      <c r="T90" s="15"/>
      <c r="U90" s="15"/>
      <c r="V90" s="15"/>
      <c r="W90" s="15"/>
      <c r="X90" s="15"/>
    </row>
    <row r="91" spans="2:24" ht="15.75">
      <c r="B91" s="15"/>
      <c r="T91" s="15"/>
      <c r="U91" s="15"/>
      <c r="V91" s="15"/>
      <c r="W91" s="15"/>
      <c r="X91" s="15"/>
    </row>
    <row r="92" spans="2:24" ht="15.75">
      <c r="B92" s="15"/>
      <c r="T92" s="15"/>
      <c r="U92" s="15"/>
      <c r="V92" s="15"/>
      <c r="W92" s="15"/>
      <c r="X92" s="15"/>
    </row>
    <row r="93" spans="2:24" ht="15.75">
      <c r="B93" s="15"/>
      <c r="T93" s="15"/>
      <c r="U93" s="15"/>
      <c r="V93" s="15"/>
      <c r="W93" s="15"/>
      <c r="X93" s="15"/>
    </row>
    <row r="94" spans="2:24" ht="15.75">
      <c r="B94" s="15"/>
      <c r="T94" s="15"/>
      <c r="U94" s="15"/>
      <c r="V94" s="15"/>
      <c r="W94" s="15"/>
      <c r="X94" s="15"/>
    </row>
    <row r="95" spans="2:24" ht="15.75">
      <c r="B95" s="15"/>
      <c r="T95" s="15"/>
      <c r="U95" s="15"/>
      <c r="V95" s="15"/>
      <c r="W95" s="15"/>
      <c r="X95" s="15"/>
    </row>
    <row r="96" spans="2:24" ht="15.75">
      <c r="B96" s="15"/>
      <c r="T96" s="15"/>
      <c r="U96" s="15"/>
      <c r="V96" s="15"/>
      <c r="W96" s="15"/>
      <c r="X96" s="15"/>
    </row>
    <row r="97" spans="2:24" ht="15.75">
      <c r="B97" s="15"/>
      <c r="T97" s="15"/>
      <c r="U97" s="15"/>
      <c r="V97" s="15"/>
      <c r="W97" s="15"/>
      <c r="X97" s="15"/>
    </row>
    <row r="98" spans="2:24" ht="15.75">
      <c r="B98" s="15"/>
      <c r="T98" s="15"/>
      <c r="U98" s="15"/>
      <c r="V98" s="15"/>
      <c r="W98" s="15"/>
      <c r="X98" s="15"/>
    </row>
    <row r="99" spans="2:24" ht="15.75">
      <c r="B99" s="15"/>
      <c r="T99" s="15"/>
      <c r="U99" s="15"/>
      <c r="V99" s="15"/>
      <c r="W99" s="15"/>
      <c r="X99" s="15"/>
    </row>
    <row r="100" spans="2:24" ht="15.75">
      <c r="B100" s="15"/>
      <c r="T100" s="15"/>
      <c r="U100" s="15"/>
      <c r="V100" s="15"/>
      <c r="W100" s="15"/>
      <c r="X100" s="15"/>
    </row>
  </sheetData>
  <sheetProtection/>
  <mergeCells count="82">
    <mergeCell ref="A67:C67"/>
    <mergeCell ref="A68:C68"/>
    <mergeCell ref="K69:O69"/>
    <mergeCell ref="A72:D72"/>
    <mergeCell ref="B57:X57"/>
    <mergeCell ref="A59:C59"/>
    <mergeCell ref="B60:X60"/>
    <mergeCell ref="N1:T1"/>
    <mergeCell ref="N2:T2"/>
    <mergeCell ref="H4:J4"/>
    <mergeCell ref="M4:S4"/>
    <mergeCell ref="A66:C66"/>
    <mergeCell ref="C39:X39"/>
    <mergeCell ref="A63:C63"/>
    <mergeCell ref="B64:X64"/>
    <mergeCell ref="A48:C48"/>
    <mergeCell ref="B49:X49"/>
    <mergeCell ref="A53:C53"/>
    <mergeCell ref="B54:X54"/>
    <mergeCell ref="A56:C56"/>
    <mergeCell ref="C21:X21"/>
    <mergeCell ref="A42:C42"/>
    <mergeCell ref="C43:X43"/>
    <mergeCell ref="A44:X44"/>
    <mergeCell ref="C45:X45"/>
    <mergeCell ref="A23:C23"/>
    <mergeCell ref="C24:X24"/>
    <mergeCell ref="A26:C26"/>
    <mergeCell ref="C27:X27"/>
    <mergeCell ref="A29:C29"/>
    <mergeCell ref="B30:X30"/>
    <mergeCell ref="A32:C32"/>
    <mergeCell ref="B33:X33"/>
    <mergeCell ref="A35:C35"/>
    <mergeCell ref="C36:X36"/>
    <mergeCell ref="A38:C38"/>
    <mergeCell ref="Y10:Y13"/>
    <mergeCell ref="D11:D13"/>
    <mergeCell ref="E11:J11"/>
    <mergeCell ref="N11:N13"/>
    <mergeCell ref="O11:O13"/>
    <mergeCell ref="P11:P13"/>
    <mergeCell ref="Q11:Q13"/>
    <mergeCell ref="R11:R13"/>
    <mergeCell ref="S11:S13"/>
    <mergeCell ref="E12:E13"/>
    <mergeCell ref="F12:F13"/>
    <mergeCell ref="G12:G13"/>
    <mergeCell ref="H12:H13"/>
    <mergeCell ref="I12:J12"/>
    <mergeCell ref="B4:E4"/>
    <mergeCell ref="O6:P6"/>
    <mergeCell ref="B10:B13"/>
    <mergeCell ref="C10:C13"/>
    <mergeCell ref="D10:J10"/>
    <mergeCell ref="K10:K13"/>
    <mergeCell ref="L10:L13"/>
    <mergeCell ref="M10:M13"/>
    <mergeCell ref="N10:O10"/>
    <mergeCell ref="A7:X7"/>
    <mergeCell ref="A9:X9"/>
    <mergeCell ref="A10:A13"/>
    <mergeCell ref="P10:S10"/>
    <mergeCell ref="T10:T13"/>
    <mergeCell ref="U10:U13"/>
    <mergeCell ref="V10:V13"/>
    <mergeCell ref="C76:H76"/>
    <mergeCell ref="M76:P76"/>
    <mergeCell ref="C77:H77"/>
    <mergeCell ref="M77:P77"/>
    <mergeCell ref="A8:X8"/>
    <mergeCell ref="A41:C41"/>
    <mergeCell ref="C73:H73"/>
    <mergeCell ref="M73:P73"/>
    <mergeCell ref="C75:H75"/>
    <mergeCell ref="M75:P75"/>
    <mergeCell ref="W10:W13"/>
    <mergeCell ref="X10:X13"/>
    <mergeCell ref="C15:X15"/>
    <mergeCell ref="A16:X16"/>
    <mergeCell ref="C17:X17"/>
    <mergeCell ref="A20:C20"/>
  </mergeCells>
  <printOptions horizontalCentered="1"/>
  <pageMargins left="0.1968503937007874" right="0.1968503937007874" top="0.5905511811023623" bottom="0.1968503937007874" header="0.11811023622047245" footer="0.11811023622047245"/>
  <pageSetup fitToHeight="30" horizontalDpi="600" verticalDpi="600" orientation="landscape" paperSize="9" scale="46" r:id="rId1"/>
  <rowBreaks count="1" manualBreakCount="1">
    <brk id="42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40"/>
  <sheetViews>
    <sheetView tabSelected="1" view="pageBreakPreview" zoomScale="75" zoomScaleNormal="90" zoomScaleSheetLayoutView="75" zoomScalePageLayoutView="0" workbookViewId="0" topLeftCell="A1">
      <selection activeCell="J26" sqref="J26"/>
    </sheetView>
  </sheetViews>
  <sheetFormatPr defaultColWidth="21.00390625" defaultRowHeight="15.75" customHeight="1"/>
  <cols>
    <col min="1" max="1" width="6.75390625" style="1" customWidth="1"/>
    <col min="2" max="2" width="50.125" style="2" customWidth="1"/>
    <col min="3" max="3" width="12.75390625" style="146" customWidth="1"/>
    <col min="4" max="4" width="15.375" style="3" customWidth="1"/>
    <col min="5" max="5" width="14.875" style="3" customWidth="1"/>
    <col min="6" max="6" width="21.25390625" style="3" customWidth="1"/>
    <col min="7" max="7" width="15.75390625" style="3" customWidth="1"/>
    <col min="8" max="16384" width="21.00390625" style="3" customWidth="1"/>
  </cols>
  <sheetData>
    <row r="1" spans="3:7" ht="141.75" customHeight="1">
      <c r="C1" s="144"/>
      <c r="D1" s="145"/>
      <c r="E1" s="145"/>
      <c r="F1" s="311" t="s">
        <v>177</v>
      </c>
      <c r="G1" s="311"/>
    </row>
    <row r="2" spans="1:7" ht="45.75" customHeight="1">
      <c r="A2" s="312" t="s">
        <v>185</v>
      </c>
      <c r="B2" s="312"/>
      <c r="C2" s="312"/>
      <c r="D2" s="312"/>
      <c r="E2" s="312"/>
      <c r="F2" s="312"/>
      <c r="G2" s="312"/>
    </row>
    <row r="3" spans="1:7" ht="18.75" customHeight="1">
      <c r="A3" s="313" t="s">
        <v>26</v>
      </c>
      <c r="B3" s="313"/>
      <c r="C3" s="313"/>
      <c r="D3" s="313"/>
      <c r="E3" s="313"/>
      <c r="F3" s="313"/>
      <c r="G3" s="313"/>
    </row>
    <row r="4" spans="1:7" ht="18" customHeight="1">
      <c r="A4" s="323" t="s">
        <v>178</v>
      </c>
      <c r="B4" s="323"/>
      <c r="C4" s="323"/>
      <c r="D4" s="323"/>
      <c r="E4" s="323"/>
      <c r="F4" s="323"/>
      <c r="G4" s="323"/>
    </row>
    <row r="5" spans="1:7" s="153" customFormat="1" ht="33.75" customHeight="1">
      <c r="A5" s="314" t="s">
        <v>0</v>
      </c>
      <c r="B5" s="315" t="s">
        <v>8</v>
      </c>
      <c r="C5" s="318" t="s">
        <v>179</v>
      </c>
      <c r="D5" s="319"/>
      <c r="E5" s="319"/>
      <c r="F5" s="319"/>
      <c r="G5" s="320"/>
    </row>
    <row r="6" spans="1:7" s="153" customFormat="1" ht="15.75" customHeight="1">
      <c r="A6" s="314"/>
      <c r="B6" s="316"/>
      <c r="C6" s="315" t="s">
        <v>10</v>
      </c>
      <c r="D6" s="321" t="s">
        <v>31</v>
      </c>
      <c r="E6" s="321"/>
      <c r="F6" s="321"/>
      <c r="G6" s="321"/>
    </row>
    <row r="7" spans="1:7" s="153" customFormat="1" ht="15.75" customHeight="1">
      <c r="A7" s="314"/>
      <c r="B7" s="316"/>
      <c r="C7" s="316"/>
      <c r="D7" s="322" t="s">
        <v>11</v>
      </c>
      <c r="E7" s="322" t="s">
        <v>14</v>
      </c>
      <c r="F7" s="322" t="s">
        <v>180</v>
      </c>
      <c r="G7" s="322" t="s">
        <v>181</v>
      </c>
    </row>
    <row r="8" spans="1:7" s="153" customFormat="1" ht="104.25" customHeight="1">
      <c r="A8" s="314"/>
      <c r="B8" s="317"/>
      <c r="C8" s="317"/>
      <c r="D8" s="322"/>
      <c r="E8" s="322"/>
      <c r="F8" s="322"/>
      <c r="G8" s="322"/>
    </row>
    <row r="9" spans="1:7" s="156" customFormat="1" ht="15.75" customHeight="1">
      <c r="A9" s="107">
        <v>1</v>
      </c>
      <c r="B9" s="154">
        <v>2</v>
      </c>
      <c r="C9" s="148">
        <v>3</v>
      </c>
      <c r="D9" s="148">
        <v>4</v>
      </c>
      <c r="E9" s="148">
        <v>5</v>
      </c>
      <c r="F9" s="155">
        <v>6</v>
      </c>
      <c r="G9" s="155">
        <v>7</v>
      </c>
    </row>
    <row r="10" spans="1:7" s="153" customFormat="1" ht="15.75" customHeight="1">
      <c r="A10" s="107" t="s">
        <v>30</v>
      </c>
      <c r="B10" s="302" t="s">
        <v>32</v>
      </c>
      <c r="C10" s="302"/>
      <c r="D10" s="302"/>
      <c r="E10" s="302"/>
      <c r="F10" s="302"/>
      <c r="G10" s="302"/>
    </row>
    <row r="11" spans="1:7" s="153" customFormat="1" ht="24" customHeight="1">
      <c r="A11" s="200" t="s">
        <v>182</v>
      </c>
      <c r="B11" s="201"/>
      <c r="C11" s="201"/>
      <c r="D11" s="201"/>
      <c r="E11" s="201"/>
      <c r="F11" s="201"/>
      <c r="G11" s="263"/>
    </row>
    <row r="12" spans="1:7" s="153" customFormat="1" ht="34.5" customHeight="1">
      <c r="A12" s="147" t="s">
        <v>70</v>
      </c>
      <c r="B12" s="150" t="s">
        <v>33</v>
      </c>
      <c r="C12" s="22">
        <f>3!D20</f>
        <v>2254.34</v>
      </c>
      <c r="D12" s="22">
        <f>C12</f>
        <v>2254.34</v>
      </c>
      <c r="E12" s="103">
        <v>0</v>
      </c>
      <c r="F12" s="103">
        <v>0</v>
      </c>
      <c r="G12" s="103">
        <v>0</v>
      </c>
    </row>
    <row r="13" spans="1:7" s="153" customFormat="1" ht="38.25" customHeight="1">
      <c r="A13" s="147" t="s">
        <v>71</v>
      </c>
      <c r="B13" s="150" t="s">
        <v>34</v>
      </c>
      <c r="C13" s="22">
        <f>3!D23</f>
        <v>116.67</v>
      </c>
      <c r="D13" s="22">
        <f aca="true" t="shared" si="0" ref="D13:D19">C13</f>
        <v>116.67</v>
      </c>
      <c r="E13" s="103">
        <v>0</v>
      </c>
      <c r="F13" s="103">
        <v>0</v>
      </c>
      <c r="G13" s="103">
        <v>0</v>
      </c>
    </row>
    <row r="14" spans="1:7" s="153" customFormat="1" ht="35.25" customHeight="1">
      <c r="A14" s="147" t="s">
        <v>72</v>
      </c>
      <c r="B14" s="151" t="s">
        <v>35</v>
      </c>
      <c r="C14" s="103">
        <f>3!D26</f>
        <v>0</v>
      </c>
      <c r="D14" s="131">
        <f t="shared" si="0"/>
        <v>0</v>
      </c>
      <c r="E14" s="103">
        <v>0</v>
      </c>
      <c r="F14" s="103">
        <v>0</v>
      </c>
      <c r="G14" s="103">
        <v>0</v>
      </c>
    </row>
    <row r="15" spans="1:7" s="153" customFormat="1" ht="31.5" customHeight="1">
      <c r="A15" s="147" t="s">
        <v>73</v>
      </c>
      <c r="B15" s="151" t="s">
        <v>36</v>
      </c>
      <c r="C15" s="103">
        <f>3!D29</f>
        <v>0</v>
      </c>
      <c r="D15" s="131">
        <f t="shared" si="0"/>
        <v>0</v>
      </c>
      <c r="E15" s="103">
        <v>0</v>
      </c>
      <c r="F15" s="103">
        <v>0</v>
      </c>
      <c r="G15" s="103">
        <v>0</v>
      </c>
    </row>
    <row r="16" spans="1:7" s="153" customFormat="1" ht="31.5" customHeight="1">
      <c r="A16" s="147" t="s">
        <v>74</v>
      </c>
      <c r="B16" s="152" t="s">
        <v>183</v>
      </c>
      <c r="C16" s="103">
        <f>3!D32</f>
        <v>0</v>
      </c>
      <c r="D16" s="131">
        <f t="shared" si="0"/>
        <v>0</v>
      </c>
      <c r="E16" s="103">
        <v>0</v>
      </c>
      <c r="F16" s="103">
        <v>0</v>
      </c>
      <c r="G16" s="103">
        <v>0</v>
      </c>
    </row>
    <row r="17" spans="1:7" s="153" customFormat="1" ht="51.75" customHeight="1">
      <c r="A17" s="147" t="s">
        <v>75</v>
      </c>
      <c r="B17" s="152" t="s">
        <v>38</v>
      </c>
      <c r="C17" s="103">
        <f>3!D35</f>
        <v>0</v>
      </c>
      <c r="D17" s="131">
        <f t="shared" si="0"/>
        <v>0</v>
      </c>
      <c r="E17" s="103">
        <v>0</v>
      </c>
      <c r="F17" s="103">
        <v>0</v>
      </c>
      <c r="G17" s="103">
        <v>0</v>
      </c>
    </row>
    <row r="18" spans="1:7" s="153" customFormat="1" ht="36.75" customHeight="1">
      <c r="A18" s="147" t="s">
        <v>76</v>
      </c>
      <c r="B18" s="152" t="s">
        <v>37</v>
      </c>
      <c r="C18" s="103">
        <f>3!D38</f>
        <v>0</v>
      </c>
      <c r="D18" s="131">
        <f t="shared" si="0"/>
        <v>0</v>
      </c>
      <c r="E18" s="103">
        <v>0</v>
      </c>
      <c r="F18" s="103">
        <v>0</v>
      </c>
      <c r="G18" s="103">
        <v>0</v>
      </c>
    </row>
    <row r="19" spans="1:7" s="153" customFormat="1" ht="15.75">
      <c r="A19" s="147" t="s">
        <v>77</v>
      </c>
      <c r="B19" s="151" t="s">
        <v>9</v>
      </c>
      <c r="C19" s="103">
        <f>3!D41</f>
        <v>0</v>
      </c>
      <c r="D19" s="131">
        <f t="shared" si="0"/>
        <v>0</v>
      </c>
      <c r="E19" s="103">
        <v>0</v>
      </c>
      <c r="F19" s="103">
        <v>0</v>
      </c>
      <c r="G19" s="103">
        <v>0</v>
      </c>
    </row>
    <row r="20" spans="1:7" s="153" customFormat="1" ht="15.75">
      <c r="A20" s="162"/>
      <c r="B20" s="165" t="s">
        <v>39</v>
      </c>
      <c r="C20" s="164">
        <f>SUM(C12:C19)</f>
        <v>2371.01</v>
      </c>
      <c r="D20" s="164">
        <f>SUM(D12:D19)</f>
        <v>2371.01</v>
      </c>
      <c r="E20" s="193">
        <f>SUM(E12:E19)</f>
        <v>0</v>
      </c>
      <c r="F20" s="193">
        <f>SUM(F12:F19)</f>
        <v>0</v>
      </c>
      <c r="G20" s="193">
        <f>SUM(G12:G19)</f>
        <v>0</v>
      </c>
    </row>
    <row r="21" spans="1:7" s="153" customFormat="1" ht="15.75">
      <c r="A21" s="107" t="s">
        <v>29</v>
      </c>
      <c r="B21" s="303" t="s">
        <v>40</v>
      </c>
      <c r="C21" s="304"/>
      <c r="D21" s="304"/>
      <c r="E21" s="304"/>
      <c r="F21" s="304"/>
      <c r="G21" s="305"/>
    </row>
    <row r="22" spans="1:7" s="153" customFormat="1" ht="15.75">
      <c r="A22" s="306" t="s">
        <v>184</v>
      </c>
      <c r="B22" s="307"/>
      <c r="C22" s="307"/>
      <c r="D22" s="307"/>
      <c r="E22" s="307"/>
      <c r="F22" s="307"/>
      <c r="G22" s="308"/>
    </row>
    <row r="23" spans="1:7" s="153" customFormat="1" ht="30.75" customHeight="1">
      <c r="A23" s="149" t="s">
        <v>6</v>
      </c>
      <c r="B23" s="150" t="s">
        <v>41</v>
      </c>
      <c r="C23" s="22">
        <f>3!D48</f>
        <v>289.08000000000004</v>
      </c>
      <c r="D23" s="22">
        <f>C23</f>
        <v>289.08000000000004</v>
      </c>
      <c r="E23" s="103">
        <v>0</v>
      </c>
      <c r="F23" s="103">
        <v>0</v>
      </c>
      <c r="G23" s="103">
        <v>0</v>
      </c>
    </row>
    <row r="24" spans="1:7" s="153" customFormat="1" ht="42.75" customHeight="1">
      <c r="A24" s="149" t="s">
        <v>190</v>
      </c>
      <c r="B24" s="150" t="s">
        <v>34</v>
      </c>
      <c r="C24" s="22">
        <f>3!D53</f>
        <v>180.30419999999998</v>
      </c>
      <c r="D24" s="22">
        <f>C24</f>
        <v>180.30419999999998</v>
      </c>
      <c r="E24" s="103">
        <v>0</v>
      </c>
      <c r="F24" s="103">
        <v>0</v>
      </c>
      <c r="G24" s="103">
        <v>0</v>
      </c>
    </row>
    <row r="25" spans="1:7" s="153" customFormat="1" ht="30.75" customHeight="1">
      <c r="A25" s="149" t="s">
        <v>191</v>
      </c>
      <c r="B25" s="152" t="s">
        <v>183</v>
      </c>
      <c r="C25" s="131">
        <f>3!D56</f>
        <v>0</v>
      </c>
      <c r="D25" s="131">
        <f>C25</f>
        <v>0</v>
      </c>
      <c r="E25" s="103">
        <v>0</v>
      </c>
      <c r="F25" s="103">
        <v>0</v>
      </c>
      <c r="G25" s="103">
        <v>0</v>
      </c>
    </row>
    <row r="26" spans="1:7" s="153" customFormat="1" ht="53.25" customHeight="1">
      <c r="A26" s="149" t="s">
        <v>192</v>
      </c>
      <c r="B26" s="152" t="s">
        <v>38</v>
      </c>
      <c r="C26" s="131">
        <f>3!D59</f>
        <v>0</v>
      </c>
      <c r="D26" s="131">
        <f>C26</f>
        <v>0</v>
      </c>
      <c r="E26" s="103">
        <v>0</v>
      </c>
      <c r="F26" s="103">
        <v>0</v>
      </c>
      <c r="G26" s="103">
        <v>0</v>
      </c>
    </row>
    <row r="27" spans="1:7" s="153" customFormat="1" ht="34.5" customHeight="1">
      <c r="A27" s="149" t="s">
        <v>193</v>
      </c>
      <c r="B27" s="132" t="s">
        <v>37</v>
      </c>
      <c r="C27" s="22">
        <f>3!D63</f>
        <v>588.6</v>
      </c>
      <c r="D27" s="22">
        <f>C27</f>
        <v>588.6</v>
      </c>
      <c r="E27" s="103">
        <v>0</v>
      </c>
      <c r="F27" s="103">
        <v>0</v>
      </c>
      <c r="G27" s="103">
        <v>0</v>
      </c>
    </row>
    <row r="28" spans="1:7" s="153" customFormat="1" ht="15.75" customHeight="1">
      <c r="A28" s="149" t="s">
        <v>194</v>
      </c>
      <c r="B28" s="151" t="s">
        <v>9</v>
      </c>
      <c r="C28" s="131">
        <f>3!D66</f>
        <v>0</v>
      </c>
      <c r="D28" s="131">
        <f>C28</f>
        <v>0</v>
      </c>
      <c r="E28" s="103">
        <v>0</v>
      </c>
      <c r="F28" s="103">
        <v>0</v>
      </c>
      <c r="G28" s="103">
        <v>0</v>
      </c>
    </row>
    <row r="29" spans="1:7" s="153" customFormat="1" ht="15.75" customHeight="1">
      <c r="A29" s="162"/>
      <c r="B29" s="163" t="s">
        <v>42</v>
      </c>
      <c r="C29" s="164">
        <f>SUM(C23:C28)</f>
        <v>1057.9842</v>
      </c>
      <c r="D29" s="164">
        <f>SUM(D23:D28)</f>
        <v>1057.9842</v>
      </c>
      <c r="E29" s="164">
        <f>SUM(E23:E28)</f>
        <v>0</v>
      </c>
      <c r="F29" s="164">
        <f>SUM(F23:F28)</f>
        <v>0</v>
      </c>
      <c r="G29" s="164">
        <f>SUM(G23:G28)</f>
        <v>0</v>
      </c>
    </row>
    <row r="30" spans="1:7" s="153" customFormat="1" ht="15.75" customHeight="1">
      <c r="A30" s="159"/>
      <c r="B30" s="160" t="s">
        <v>43</v>
      </c>
      <c r="C30" s="161">
        <f>C20+C29</f>
        <v>3428.9942</v>
      </c>
      <c r="D30" s="161">
        <f>D20+D29</f>
        <v>3428.9942</v>
      </c>
      <c r="E30" s="161">
        <f>E20+E29</f>
        <v>0</v>
      </c>
      <c r="F30" s="161">
        <f>F20+F29</f>
        <v>0</v>
      </c>
      <c r="G30" s="161">
        <f>G20+G29</f>
        <v>0</v>
      </c>
    </row>
    <row r="31" spans="1:7" ht="35.25" customHeight="1">
      <c r="A31" s="309" t="s">
        <v>63</v>
      </c>
      <c r="B31" s="309"/>
      <c r="C31" s="309"/>
      <c r="D31" s="309"/>
      <c r="E31" s="309"/>
      <c r="F31" s="309"/>
      <c r="G31" s="309"/>
    </row>
    <row r="32" spans="1:7" ht="15.75" customHeight="1" hidden="1">
      <c r="A32" s="310"/>
      <c r="B32" s="310"/>
      <c r="C32" s="310"/>
      <c r="D32" s="310"/>
      <c r="E32" s="310"/>
      <c r="F32" s="310"/>
      <c r="G32" s="310"/>
    </row>
    <row r="33" spans="1:7" ht="15.75" customHeight="1" hidden="1">
      <c r="A33" s="310"/>
      <c r="B33" s="310"/>
      <c r="C33" s="310"/>
      <c r="D33" s="310"/>
      <c r="E33" s="310"/>
      <c r="F33" s="310"/>
      <c r="G33" s="310"/>
    </row>
    <row r="34" spans="1:7" ht="15.75" customHeight="1">
      <c r="A34" s="5" t="s">
        <v>44</v>
      </c>
      <c r="B34" s="5"/>
      <c r="C34" s="7" t="s">
        <v>23</v>
      </c>
      <c r="D34" s="8"/>
      <c r="E34" s="299" t="s">
        <v>61</v>
      </c>
      <c r="F34" s="299"/>
      <c r="G34" s="8"/>
    </row>
    <row r="35" spans="1:7" ht="12" customHeight="1">
      <c r="A35" s="300"/>
      <c r="B35" s="300"/>
      <c r="C35" s="301"/>
      <c r="D35" s="301"/>
      <c r="E35" s="4"/>
      <c r="F35" s="4"/>
      <c r="G35" s="11"/>
    </row>
    <row r="36" spans="1:7" ht="21.75" customHeight="1">
      <c r="A36" s="297" t="s">
        <v>195</v>
      </c>
      <c r="B36" s="297"/>
      <c r="C36" s="297"/>
      <c r="D36" s="297"/>
      <c r="E36" s="297"/>
      <c r="F36" s="297"/>
      <c r="G36" s="297"/>
    </row>
    <row r="37" spans="2:7" ht="15.75" customHeight="1">
      <c r="B37" s="3"/>
      <c r="C37" s="9" t="s">
        <v>23</v>
      </c>
      <c r="D37" s="9"/>
      <c r="E37" s="299" t="s">
        <v>61</v>
      </c>
      <c r="F37" s="299"/>
      <c r="G37" s="4"/>
    </row>
    <row r="38" spans="3:7" ht="13.5" customHeight="1">
      <c r="C38" s="4"/>
      <c r="D38" s="4"/>
      <c r="E38" s="4"/>
      <c r="F38" s="4"/>
      <c r="G38" s="4"/>
    </row>
    <row r="39" spans="1:7" ht="22.5" customHeight="1">
      <c r="A39" s="297" t="s">
        <v>66</v>
      </c>
      <c r="B39" s="297"/>
      <c r="C39" s="297"/>
      <c r="D39" s="297"/>
      <c r="E39" s="297"/>
      <c r="F39" s="297"/>
      <c r="G39" s="297"/>
    </row>
    <row r="40" spans="1:7" ht="15.75" customHeight="1">
      <c r="A40" s="298" t="s">
        <v>45</v>
      </c>
      <c r="B40" s="298"/>
      <c r="C40" s="10" t="s">
        <v>23</v>
      </c>
      <c r="D40" s="10"/>
      <c r="E40" s="299" t="s">
        <v>61</v>
      </c>
      <c r="F40" s="299"/>
      <c r="G40" s="4"/>
    </row>
  </sheetData>
  <sheetProtection/>
  <mergeCells count="26">
    <mergeCell ref="F1:G1"/>
    <mergeCell ref="A2:G2"/>
    <mergeCell ref="A3:G3"/>
    <mergeCell ref="A5:A8"/>
    <mergeCell ref="B5:B8"/>
    <mergeCell ref="C5:G5"/>
    <mergeCell ref="C6:C8"/>
    <mergeCell ref="D6:G6"/>
    <mergeCell ref="D7:D8"/>
    <mergeCell ref="E7:E8"/>
    <mergeCell ref="F7:F8"/>
    <mergeCell ref="G7:G8"/>
    <mergeCell ref="A4:G4"/>
    <mergeCell ref="B10:G10"/>
    <mergeCell ref="A11:G11"/>
    <mergeCell ref="B21:G21"/>
    <mergeCell ref="A22:G22"/>
    <mergeCell ref="A31:G33"/>
    <mergeCell ref="A39:G39"/>
    <mergeCell ref="A40:B40"/>
    <mergeCell ref="E40:F40"/>
    <mergeCell ref="E34:F34"/>
    <mergeCell ref="A35:B35"/>
    <mergeCell ref="C35:D35"/>
    <mergeCell ref="A36:G36"/>
    <mergeCell ref="E37:F37"/>
  </mergeCells>
  <printOptions horizontalCentered="1"/>
  <pageMargins left="0.3937007874015748" right="0.1968503937007874" top="0.2" bottom="0.1968503937007874" header="0.1968503937007874" footer="0.196850393700787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Настя</cp:lastModifiedBy>
  <cp:lastPrinted>2017-11-01T06:40:45Z</cp:lastPrinted>
  <dcterms:created xsi:type="dcterms:W3CDTF">2011-09-13T12:33:42Z</dcterms:created>
  <dcterms:modified xsi:type="dcterms:W3CDTF">2017-11-08T11:14:03Z</dcterms:modified>
  <cp:category/>
  <cp:version/>
  <cp:contentType/>
  <cp:contentStatus/>
</cp:coreProperties>
</file>