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firstSheet="1" activeTab="4"/>
  </bookViews>
  <sheets>
    <sheet name="Прил № 1" sheetId="1" r:id="rId1"/>
    <sheet name="Дор. 1.1 ЛРС 1.2" sheetId="2" r:id="rId2"/>
    <sheet name="Горсвет 1.3 КАТП 1.4" sheetId="3" r:id="rId3"/>
    <sheet name="ЕАТ 1.5. тепло 1.6 прочие 1.7" sheetId="4" r:id="rId4"/>
    <sheet name="Вода 1.8 ЖФ 1.9" sheetId="5" r:id="rId5"/>
  </sheets>
  <definedNames/>
  <calcPr fullCalcOnLoad="1"/>
</workbook>
</file>

<file path=xl/sharedStrings.xml><?xml version="1.0" encoding="utf-8"?>
<sst xmlns="http://schemas.openxmlformats.org/spreadsheetml/2006/main" count="195" uniqueCount="127">
  <si>
    <t>Разом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</si>
  <si>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</si>
  <si>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</si>
  <si>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</t>
  </si>
  <si>
    <t>1.</t>
  </si>
  <si>
    <t>2.</t>
  </si>
  <si>
    <t>Всего по предприятию</t>
  </si>
  <si>
    <t>№ п/п</t>
  </si>
  <si>
    <t>Приобретение и установка лавочек и урн в гг.Лисичанске, Новодружеске, Приволье</t>
  </si>
  <si>
    <t xml:space="preserve">№ п/п </t>
  </si>
  <si>
    <t>2</t>
  </si>
  <si>
    <t>3</t>
  </si>
  <si>
    <t>4</t>
  </si>
  <si>
    <t>5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</si>
  <si>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</si>
  <si>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</si>
  <si>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</si>
  <si>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</si>
  <si>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</si>
  <si>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</si>
  <si>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</si>
  <si>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</si>
  <si>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</si>
  <si>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r>
      <t xml:space="preserve"> Виконання заходів з благоустрію</t>
    </r>
    <r>
      <rPr>
        <b/>
        <sz val="14"/>
        <rFont val="Times New Roman"/>
        <family val="1"/>
      </rPr>
      <t xml:space="preserve">                                                                                               по  КП "Лисичанська ритуальна служба"               </t>
    </r>
  </si>
  <si>
    <t>Утримання та благоустрій діючих кладовищ міста</t>
  </si>
  <si>
    <t>Наименування заходів</t>
  </si>
  <si>
    <t>тис. грн.</t>
  </si>
  <si>
    <t>Всього</t>
  </si>
  <si>
    <t>у т.ч. кошти місцевого бюджету</t>
  </si>
  <si>
    <t>у т.ч. кошти підприємства</t>
  </si>
  <si>
    <t>утримання сторожів кладовищ</t>
  </si>
  <si>
    <t>вивіз сміття з території кладовищ</t>
  </si>
  <si>
    <t>Всього на благоустрій діючих кладовищ міста</t>
  </si>
  <si>
    <t>Поховання безрідних громадян та доставка трупів до моргу</t>
  </si>
  <si>
    <t xml:space="preserve">Придбання автомобіля </t>
  </si>
  <si>
    <t>Разом по підприємству</t>
  </si>
  <si>
    <t xml:space="preserve">Об'сяг фінансування у 2014р. </t>
  </si>
  <si>
    <t xml:space="preserve">у тому чіслі </t>
  </si>
  <si>
    <t>кошти місцевого бюджету</t>
  </si>
  <si>
    <t xml:space="preserve">кошти державного бюджету </t>
  </si>
  <si>
    <t xml:space="preserve">Капітальний ремонт автомобільних доріг  </t>
  </si>
  <si>
    <t xml:space="preserve">Поточний ремонт автомобільних доріг           </t>
  </si>
  <si>
    <t>Утримання вулично-дорожної мережі ( утримання, прибірання, паспортизація)</t>
  </si>
  <si>
    <t xml:space="preserve">Утримання тротуарів </t>
  </si>
  <si>
    <t>Финансовая підтримка лиц спрямованих на виконання громадських та інших робіт тимчасового характеру</t>
  </si>
  <si>
    <t>Найменування заходів</t>
  </si>
  <si>
    <r>
      <t xml:space="preserve"> Виконання заходів з благоустрію      </t>
    </r>
    <r>
      <rPr>
        <b/>
        <sz val="14"/>
        <rFont val="Times New Roman"/>
        <family val="1"/>
      </rPr>
      <t xml:space="preserve">                                                                                              КП "Лисичанський Шляхрембуд" </t>
    </r>
  </si>
  <si>
    <t xml:space="preserve">тис. грн. </t>
  </si>
  <si>
    <t>кошти підприємства</t>
  </si>
  <si>
    <t>Утримання та поточний ремонт ліній зовнішнього освітлення.</t>
  </si>
  <si>
    <t>Утримання та поточний ремонт світлофорів</t>
  </si>
  <si>
    <t>Капітальний ремонт і будівництво нових світлофорів</t>
  </si>
  <si>
    <t>Разом по зовнішньому освітленню</t>
  </si>
  <si>
    <t>Оплата за спожиту електроенергію лініями зовнішнього освітлення міста</t>
  </si>
  <si>
    <t>Оплата за спожиту електроенергію світлофорами</t>
  </si>
  <si>
    <t>Всього по підприємству</t>
  </si>
  <si>
    <t>кошти природоохороних заходів</t>
  </si>
  <si>
    <t>Оновлення контейнерного господарства</t>
  </si>
  <si>
    <t>Фінансова підтримка для осіб спрямованих на виконання громадських та інших робіт тимчасового характеру</t>
  </si>
  <si>
    <t>Поточний ремонт тролейбусів</t>
  </si>
  <si>
    <t>Виконання заходів з благоустрію                                                                                                                     ЛКСП "Лисичанськводоканал"</t>
  </si>
  <si>
    <t>кошти державного бюджету</t>
  </si>
  <si>
    <t xml:space="preserve"> Виконання заходів  з благоустрою по КП "Лисичанськтепломережа"</t>
  </si>
  <si>
    <t xml:space="preserve">Об'сяг фінансування у 2015р. </t>
  </si>
  <si>
    <t xml:space="preserve">Об'сяг фінансування у 2015 р. </t>
  </si>
  <si>
    <t>Модернізація котелень (заміна котлів, встановлення вузлів обліку теплової енергії, заміна мережних насосів)</t>
  </si>
  <si>
    <t xml:space="preserve">Виконання заходів з іншого благоустрію              </t>
  </si>
  <si>
    <t>Оплата за газ "Вічний вогонь"</t>
  </si>
  <si>
    <t>Додаток №1</t>
  </si>
  <si>
    <t>тис.грн.</t>
  </si>
  <si>
    <t xml:space="preserve">КП "Лисичанський Шляхрембуд" </t>
  </si>
  <si>
    <t xml:space="preserve">Додаток № 1.1 </t>
  </si>
  <si>
    <t>№    Додатку</t>
  </si>
  <si>
    <t xml:space="preserve">Об'сяг фінансування  </t>
  </si>
  <si>
    <t>2015рік</t>
  </si>
  <si>
    <t xml:space="preserve">державний бюджет </t>
  </si>
  <si>
    <t>в тому чіслі за рахунок коштів</t>
  </si>
  <si>
    <t>коштиприродоохоронних заходів</t>
  </si>
  <si>
    <t>КП "Лисичанська ритуальна служба"</t>
  </si>
  <si>
    <t>Додаток № 1.2.</t>
  </si>
  <si>
    <t xml:space="preserve">КП "Лисичанськміськсвітло" </t>
  </si>
  <si>
    <t>Додаток №1.3.</t>
  </si>
  <si>
    <t>Додаток №1.4.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</si>
  <si>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</si>
  <si>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</si>
  <si>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</si>
  <si>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</si>
  <si>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</si>
  <si>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>Додаток № 1.7</t>
  </si>
  <si>
    <t xml:space="preserve">ЛКСП "Лисичанськводоканал" </t>
  </si>
  <si>
    <t>1.8.</t>
  </si>
  <si>
    <t>Додаток № 1.8</t>
  </si>
  <si>
    <t>Житлово-експлуатаційні підприємства</t>
  </si>
  <si>
    <t>1.9.</t>
  </si>
  <si>
    <t xml:space="preserve"> Назва підприємств</t>
  </si>
  <si>
    <t>Заступник міського голови</t>
  </si>
  <si>
    <t>Додаток № 1.9</t>
  </si>
  <si>
    <r>
      <t xml:space="preserve"> Виконання заходів з благоустрію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>КП ЛМР "Електроавтотранс"</t>
    </r>
    <r>
      <rPr>
        <b/>
        <sz val="12"/>
        <rFont val="Times New Roman"/>
        <family val="1"/>
      </rPr>
      <t xml:space="preserve">                                              </t>
    </r>
  </si>
  <si>
    <t>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м.м. Лисичанська, Новодружеська, Привілля</t>
  </si>
  <si>
    <t>Капітальний ремонт: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</si>
  <si>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Капітальний ремонт ліній зовнішнього освітлення ТП-49 вул. Комсомольська, вул. Чекістів, вул. Ворошилова, вул. Революційна</t>
  </si>
  <si>
    <t>Разом по світлофорах</t>
  </si>
  <si>
    <t>Капітальний ремонт ліфтів</t>
  </si>
  <si>
    <t>Проведення експертного обстеження ліфтів з терміном служби 25 років та періодичного технічного огляду ліфтів</t>
  </si>
  <si>
    <t xml:space="preserve">Придбання навісного обладнання </t>
  </si>
  <si>
    <t>Придбання: бензопил, газонокосарок, мотокос</t>
  </si>
  <si>
    <t>Придбання ротарної косарки</t>
  </si>
  <si>
    <t>Придбання знімних кузовів</t>
  </si>
  <si>
    <t>Капітальний ремонт ВНС "Білогорівська"</t>
  </si>
  <si>
    <t>Придбання хлораторів</t>
  </si>
  <si>
    <t>Придбання вузлів та агрегатів на основні засоби (механізми)</t>
  </si>
  <si>
    <r>
      <t>Ремонт м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якої покрівлі</t>
    </r>
  </si>
  <si>
    <t>Остеження технічного стану конструктивних елементів житлових будинків</t>
  </si>
  <si>
    <t>Улаштування дитячих майданчиків</t>
  </si>
  <si>
    <r>
      <t xml:space="preserve"> Виконання заходів з благоустрію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ЛКАТП № 032806     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</t>
    </r>
  </si>
  <si>
    <t xml:space="preserve">Заходи з ремонту та благоустрою житлового фонду комунальної власності </t>
  </si>
  <si>
    <t>Секретар міської ради</t>
  </si>
  <si>
    <t>Додаток</t>
  </si>
  <si>
    <t>до рішення Лисичанської міської ради</t>
  </si>
  <si>
    <t>Орієнтовний обсяг фінансування комунальних підприємств для реалізації завдань Програми благоустрою та економічного розвитку м. Лисичанська в 2015 році</t>
  </si>
  <si>
    <t>Заходи з іншого благоустрою</t>
  </si>
  <si>
    <t>РАЗОМ</t>
  </si>
  <si>
    <r>
      <t xml:space="preserve">Виконання заходів з благоустрію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КП "Лисичанськміськсвітло" </t>
    </r>
  </si>
  <si>
    <t xml:space="preserve">Капітальний ремонт системи опалення корпусыв №№ 1,2 по вул. Мічуріна, 22 м. Лисичанська </t>
  </si>
  <si>
    <t>від 24.12.2015 р. № 4/40</t>
  </si>
  <si>
    <t>Е.І. Щеглаков</t>
  </si>
  <si>
    <t>А.П. Якимчук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</si>
</sst>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Helv"/>
      <family val="0"/>
    </font>
    <font>
      <sz val="10"/>
      <color indexed="10"/>
      <name val="Times New Roman"/>
      <family val="0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44" fontId="3" fillId="0" borderId="10" xfId="43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distributed" wrapText="1"/>
    </xf>
    <xf numFmtId="172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distributed" wrapText="1"/>
    </xf>
    <xf numFmtId="172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1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distributed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3" fontId="9" fillId="0" borderId="0" xfId="6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distributed" wrapText="1"/>
    </xf>
    <xf numFmtId="0" fontId="4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49" style="0" customWidth="1"/>
    <col min="2" max="2" width="8.66015625" style="0" customWidth="1"/>
    <col min="3" max="3" width="11.33203125" style="0" customWidth="1"/>
    <col min="4" max="4" width="12.83203125" style="0" customWidth="1"/>
    <col min="5" max="5" width="12.66015625" style="0" customWidth="1"/>
    <col min="6" max="6" width="10.83203125" style="0" customWidth="1"/>
    <col min="7" max="7" width="10.33203125" style="0" customWidth="1"/>
    <col min="8" max="10" width="9.33203125" style="6" customWidth="1"/>
  </cols>
  <sheetData>
    <row r="1" ht="16.5">
      <c r="D1" s="147" t="s">
        <v>117</v>
      </c>
    </row>
    <row r="2" spans="4:5" ht="16.5">
      <c r="D2" s="147" t="s">
        <v>118</v>
      </c>
      <c r="E2" s="147"/>
    </row>
    <row r="3" spans="4:5" ht="16.5">
      <c r="D3" s="147" t="s">
        <v>124</v>
      </c>
      <c r="E3" s="147"/>
    </row>
    <row r="7" spans="1:13" ht="15.75">
      <c r="A7" t="s">
        <v>3</v>
      </c>
      <c r="G7" s="15" t="s">
        <v>68</v>
      </c>
      <c r="K7" s="6"/>
      <c r="L7" s="6"/>
      <c r="M7" s="6"/>
    </row>
    <row r="8" spans="1:13" ht="62.25" customHeight="1">
      <c r="A8" s="158" t="s">
        <v>119</v>
      </c>
      <c r="B8" s="158"/>
      <c r="C8" s="158"/>
      <c r="D8" s="158"/>
      <c r="E8" s="158"/>
      <c r="F8" s="158"/>
      <c r="G8" s="158"/>
      <c r="K8" s="6"/>
      <c r="L8" s="6"/>
      <c r="M8" s="6"/>
    </row>
    <row r="9" spans="11:13" ht="12.75">
      <c r="K9" s="6"/>
      <c r="L9" s="6"/>
      <c r="M9" s="6"/>
    </row>
    <row r="10" spans="7:13" ht="12.75">
      <c r="G10" s="33" t="s">
        <v>69</v>
      </c>
      <c r="K10" s="6"/>
      <c r="L10" s="6"/>
      <c r="M10" s="6"/>
    </row>
    <row r="11" spans="1:12" s="11" customFormat="1" ht="13.5" customHeight="1">
      <c r="A11" s="160" t="s">
        <v>94</v>
      </c>
      <c r="B11" s="162" t="s">
        <v>72</v>
      </c>
      <c r="C11" s="161" t="s">
        <v>74</v>
      </c>
      <c r="D11" s="161"/>
      <c r="E11" s="161"/>
      <c r="F11" s="161"/>
      <c r="G11" s="161"/>
      <c r="H11" s="7"/>
      <c r="I11" s="7"/>
      <c r="J11" s="7"/>
      <c r="K11" s="7"/>
      <c r="L11" s="7"/>
    </row>
    <row r="12" spans="1:12" s="11" customFormat="1" ht="17.25" customHeight="1">
      <c r="A12" s="160"/>
      <c r="B12" s="162"/>
      <c r="C12" s="159" t="s">
        <v>73</v>
      </c>
      <c r="D12" s="161" t="s">
        <v>76</v>
      </c>
      <c r="E12" s="161"/>
      <c r="F12" s="161"/>
      <c r="G12" s="161"/>
      <c r="H12" s="7"/>
      <c r="I12" s="7"/>
      <c r="J12" s="7"/>
      <c r="K12" s="7"/>
      <c r="L12" s="7"/>
    </row>
    <row r="13" spans="1:12" s="11" customFormat="1" ht="40.5" customHeight="1">
      <c r="A13" s="160"/>
      <c r="B13" s="162"/>
      <c r="C13" s="159"/>
      <c r="D13" s="159" t="s">
        <v>75</v>
      </c>
      <c r="E13" s="159" t="s">
        <v>83</v>
      </c>
      <c r="F13" s="159" t="s">
        <v>77</v>
      </c>
      <c r="G13" s="159" t="s">
        <v>48</v>
      </c>
      <c r="H13" s="7"/>
      <c r="I13" s="7"/>
      <c r="J13" s="7"/>
      <c r="K13" s="7"/>
      <c r="L13" s="7"/>
    </row>
    <row r="14" spans="1:12" s="17" customFormat="1" ht="17.25" customHeight="1">
      <c r="A14" s="160"/>
      <c r="B14" s="162"/>
      <c r="C14" s="159"/>
      <c r="D14" s="159"/>
      <c r="E14" s="159"/>
      <c r="F14" s="159"/>
      <c r="G14" s="159"/>
      <c r="H14" s="16"/>
      <c r="I14" s="16"/>
      <c r="J14" s="16"/>
      <c r="K14" s="16"/>
      <c r="L14" s="16"/>
    </row>
    <row r="15" spans="1:12" s="17" customFormat="1" ht="15.75" customHeight="1">
      <c r="A15" s="160"/>
      <c r="B15" s="162"/>
      <c r="C15" s="159"/>
      <c r="D15" s="159"/>
      <c r="E15" s="159"/>
      <c r="F15" s="159"/>
      <c r="G15" s="159"/>
      <c r="H15" s="16"/>
      <c r="I15" s="16"/>
      <c r="J15" s="16"/>
      <c r="K15" s="16"/>
      <c r="L15" s="16"/>
    </row>
    <row r="16" spans="1:12" s="1" customFormat="1" ht="24" customHeight="1">
      <c r="A16" s="30" t="s">
        <v>70</v>
      </c>
      <c r="B16" s="13" t="s">
        <v>16</v>
      </c>
      <c r="C16" s="14">
        <f>SUM(D16:G16)</f>
        <v>15732.42</v>
      </c>
      <c r="D16" s="14">
        <f>'Дор. 1.1 ЛРС 1.2'!E12</f>
        <v>12417.32</v>
      </c>
      <c r="E16" s="14">
        <f>'Дор. 1.1 ЛРС 1.2'!D12</f>
        <v>3315.1</v>
      </c>
      <c r="F16" s="14"/>
      <c r="G16" s="14"/>
      <c r="H16" s="2"/>
      <c r="I16" s="2"/>
      <c r="J16" s="2"/>
      <c r="K16" s="2"/>
      <c r="L16" s="2"/>
    </row>
    <row r="17" spans="1:12" s="1" customFormat="1" ht="24" customHeight="1">
      <c r="A17" s="30" t="s">
        <v>78</v>
      </c>
      <c r="B17" s="31" t="s">
        <v>17</v>
      </c>
      <c r="C17" s="14">
        <f aca="true" t="shared" si="0" ref="C17:C24">SUM(D17:G17)</f>
        <v>237.48</v>
      </c>
      <c r="D17" s="14"/>
      <c r="E17" s="14">
        <f>'Дор. 1.1 ЛРС 1.2'!D25</f>
        <v>237.48</v>
      </c>
      <c r="F17" s="14"/>
      <c r="G17" s="14">
        <f>'Дор. 1.1 ЛРС 1.2'!E25</f>
        <v>0</v>
      </c>
      <c r="H17" s="2"/>
      <c r="I17" s="2"/>
      <c r="J17" s="2"/>
      <c r="K17" s="2"/>
      <c r="L17" s="2"/>
    </row>
    <row r="18" spans="1:12" s="1" customFormat="1" ht="24" customHeight="1">
      <c r="A18" s="30" t="s">
        <v>80</v>
      </c>
      <c r="B18" s="13" t="s">
        <v>18</v>
      </c>
      <c r="C18" s="14">
        <f t="shared" si="0"/>
        <v>3260.1</v>
      </c>
      <c r="D18" s="14"/>
      <c r="E18" s="14">
        <f>'Горсвет 1.3 КАТП 1.4'!D16</f>
        <v>2750.1</v>
      </c>
      <c r="F18" s="14"/>
      <c r="G18" s="14">
        <f>'Горсвет 1.3 КАТП 1.4'!E16</f>
        <v>510</v>
      </c>
      <c r="H18" s="2"/>
      <c r="I18" s="2"/>
      <c r="J18" s="2"/>
      <c r="K18" s="2"/>
      <c r="L18" s="2"/>
    </row>
    <row r="19" spans="1:12" s="1" customFormat="1" ht="24" customHeight="1">
      <c r="A19" s="30" t="s">
        <v>15</v>
      </c>
      <c r="B19" s="13" t="s">
        <v>19</v>
      </c>
      <c r="C19" s="14">
        <f t="shared" si="0"/>
        <v>844.3999999999999</v>
      </c>
      <c r="D19" s="14"/>
      <c r="E19" s="14">
        <f>'Горсвет 1.3 КАТП 1.4'!D33</f>
        <v>797.3999999999999</v>
      </c>
      <c r="F19" s="14">
        <f>'Горсвет 1.3 КАТП 1.4'!E33</f>
        <v>47</v>
      </c>
      <c r="G19" s="14"/>
      <c r="H19" s="2"/>
      <c r="I19" s="2"/>
      <c r="J19" s="2"/>
      <c r="K19" s="2"/>
      <c r="L19" s="2"/>
    </row>
    <row r="20" spans="1:12" s="1" customFormat="1" ht="24" customHeight="1">
      <c r="A20" s="30" t="s">
        <v>84</v>
      </c>
      <c r="B20" s="13" t="s">
        <v>20</v>
      </c>
      <c r="C20" s="14">
        <f>SUM(D20:G20)</f>
        <v>363.2</v>
      </c>
      <c r="D20" s="14"/>
      <c r="E20" s="14">
        <f>'ЕАТ 1.5. тепло 1.6 прочие 1.7'!D10</f>
        <v>100</v>
      </c>
      <c r="F20" s="14"/>
      <c r="G20" s="14">
        <f>'ЕАТ 1.5. тепло 1.6 прочие 1.7'!E10</f>
        <v>263.2</v>
      </c>
      <c r="H20" s="2"/>
      <c r="I20" s="2"/>
      <c r="J20" s="2"/>
      <c r="K20" s="2"/>
      <c r="L20" s="2"/>
    </row>
    <row r="21" spans="1:12" s="1" customFormat="1" ht="24" customHeight="1">
      <c r="A21" s="30" t="s">
        <v>86</v>
      </c>
      <c r="B21" s="13" t="s">
        <v>21</v>
      </c>
      <c r="C21" s="14">
        <f t="shared" si="0"/>
        <v>1167.4</v>
      </c>
      <c r="D21" s="14"/>
      <c r="E21" s="14">
        <f>'ЕАТ 1.5. тепло 1.6 прочие 1.7'!E22</f>
        <v>317.4</v>
      </c>
      <c r="F21" s="14"/>
      <c r="G21" s="14">
        <f>'ЕАТ 1.5. тепло 1.6 прочие 1.7'!F22</f>
        <v>850</v>
      </c>
      <c r="H21" s="2"/>
      <c r="I21" s="2"/>
      <c r="J21" s="2"/>
      <c r="K21" s="2"/>
      <c r="L21" s="2"/>
    </row>
    <row r="22" spans="1:12" s="1" customFormat="1" ht="24" customHeight="1">
      <c r="A22" s="30" t="s">
        <v>120</v>
      </c>
      <c r="B22" s="13" t="s">
        <v>22</v>
      </c>
      <c r="C22" s="14">
        <f t="shared" si="0"/>
        <v>7.127</v>
      </c>
      <c r="D22" s="14"/>
      <c r="E22" s="14">
        <f>'ЕАТ 1.5. тепло 1.6 прочие 1.7'!D33</f>
        <v>7.127</v>
      </c>
      <c r="F22" s="14"/>
      <c r="G22" s="14"/>
      <c r="H22" s="2"/>
      <c r="I22" s="2"/>
      <c r="J22" s="2"/>
      <c r="K22" s="2"/>
      <c r="L22" s="2"/>
    </row>
    <row r="23" spans="1:12" s="1" customFormat="1" ht="24" customHeight="1">
      <c r="A23" s="27" t="s">
        <v>89</v>
      </c>
      <c r="B23" s="19" t="s">
        <v>90</v>
      </c>
      <c r="C23" s="14">
        <f>SUM(E23:G23)</f>
        <v>648.837</v>
      </c>
      <c r="E23" s="14">
        <f>'Вода 1.8 ЖФ 1.9'!E10</f>
        <v>600.237</v>
      </c>
      <c r="F23" s="14">
        <f>'Вода 1.8 ЖФ 1.9'!D10</f>
        <v>48.6</v>
      </c>
      <c r="G23" s="14"/>
      <c r="H23" s="2"/>
      <c r="I23" s="2"/>
      <c r="J23" s="2"/>
      <c r="K23" s="2"/>
      <c r="L23" s="2"/>
    </row>
    <row r="24" spans="1:12" s="1" customFormat="1" ht="22.5" customHeight="1">
      <c r="A24" s="30" t="s">
        <v>92</v>
      </c>
      <c r="B24" s="13" t="s">
        <v>93</v>
      </c>
      <c r="C24" s="14">
        <f t="shared" si="0"/>
        <v>1597.203</v>
      </c>
      <c r="D24" s="14"/>
      <c r="E24" s="14">
        <f>'Вода 1.8 ЖФ 1.9'!E23</f>
        <v>1597.203</v>
      </c>
      <c r="F24" s="14"/>
      <c r="G24" s="14"/>
      <c r="H24" s="2"/>
      <c r="I24" s="2"/>
      <c r="J24" s="2"/>
      <c r="K24" s="2"/>
      <c r="L24" s="2"/>
    </row>
    <row r="25" spans="1:12" s="43" customFormat="1" ht="33" customHeight="1">
      <c r="A25" s="41" t="s">
        <v>121</v>
      </c>
      <c r="B25" s="41"/>
      <c r="C25" s="32">
        <f>SUM(C16:C24)</f>
        <v>23858.167000000005</v>
      </c>
      <c r="D25" s="32">
        <f>SUM(D16:D24)</f>
        <v>12417.32</v>
      </c>
      <c r="E25" s="32">
        <f>SUM(E16:E24)</f>
        <v>9722.047</v>
      </c>
      <c r="F25" s="32">
        <f>SUM(F16:F24)</f>
        <v>95.6</v>
      </c>
      <c r="G25" s="32">
        <f>SUM(G16:G24)</f>
        <v>1623.2</v>
      </c>
      <c r="H25" s="42"/>
      <c r="I25" s="42"/>
      <c r="J25" s="42"/>
      <c r="K25" s="42"/>
      <c r="L25" s="42"/>
    </row>
    <row r="26" spans="1:12" ht="12.75">
      <c r="A26" s="6"/>
      <c r="B26" s="6"/>
      <c r="C26" s="6"/>
      <c r="D26" s="6"/>
      <c r="E26" s="6"/>
      <c r="F26" s="6"/>
      <c r="G26" s="6"/>
      <c r="K26" s="6"/>
      <c r="L26" s="6"/>
    </row>
    <row r="27" spans="1:12" ht="12.75">
      <c r="A27" s="6"/>
      <c r="B27" s="6"/>
      <c r="C27" s="6"/>
      <c r="D27" s="6"/>
      <c r="E27" s="6"/>
      <c r="F27" s="6"/>
      <c r="G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K29" s="6"/>
      <c r="L29" s="6"/>
    </row>
    <row r="30" spans="1:12" ht="12.75">
      <c r="A30" s="6"/>
      <c r="B30" s="6"/>
      <c r="C30" s="6"/>
      <c r="D30" s="6"/>
      <c r="E30" s="6"/>
      <c r="F30" s="6"/>
      <c r="G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K31" s="6"/>
      <c r="L31" s="6"/>
    </row>
    <row r="32" ht="12.75">
      <c r="D32" s="6"/>
    </row>
  </sheetData>
  <sheetProtection/>
  <mergeCells count="10">
    <mergeCell ref="A8:G8"/>
    <mergeCell ref="F13:F15"/>
    <mergeCell ref="G13:G15"/>
    <mergeCell ref="A11:A15"/>
    <mergeCell ref="C12:C15"/>
    <mergeCell ref="C11:G11"/>
    <mergeCell ref="D12:G12"/>
    <mergeCell ref="D13:D15"/>
    <mergeCell ref="E13:E15"/>
    <mergeCell ref="B11:B15"/>
  </mergeCells>
  <printOptions/>
  <pageMargins left="0.49" right="0.16" top="1" bottom="0.23" header="0.5" footer="0.16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3">
      <selection activeCell="D29" sqref="D29"/>
    </sheetView>
  </sheetViews>
  <sheetFormatPr defaultColWidth="9.33203125" defaultRowHeight="12.75" outlineLevelRow="1"/>
  <cols>
    <col min="1" max="1" width="3.83203125" style="99" customWidth="1"/>
    <col min="2" max="2" width="56.5" style="100" customWidth="1"/>
    <col min="3" max="4" width="14.16015625" style="101" customWidth="1"/>
    <col min="5" max="5" width="15" style="101" customWidth="1"/>
    <col min="6" max="6" width="10" style="101" customWidth="1"/>
    <col min="7" max="7" width="9.83203125" style="101" customWidth="1"/>
    <col min="8" max="8" width="10" style="101" customWidth="1"/>
    <col min="9" max="16384" width="9.33203125" style="100" customWidth="1"/>
  </cols>
  <sheetData>
    <row r="1" spans="4:8" ht="17.25" customHeight="1">
      <c r="D1" s="172" t="s">
        <v>71</v>
      </c>
      <c r="E1" s="172"/>
      <c r="F1" s="102"/>
      <c r="G1" s="102"/>
      <c r="H1" s="102"/>
    </row>
    <row r="2" spans="1:8" ht="33" customHeight="1">
      <c r="A2" s="171" t="s">
        <v>46</v>
      </c>
      <c r="B2" s="171"/>
      <c r="C2" s="171"/>
      <c r="D2" s="171"/>
      <c r="E2" s="171"/>
      <c r="F2" s="103"/>
      <c r="G2" s="104"/>
      <c r="H2" s="104"/>
    </row>
    <row r="3" spans="2:8" ht="12.75" customHeight="1">
      <c r="B3" s="105"/>
      <c r="E3" s="106" t="s">
        <v>26</v>
      </c>
      <c r="F3" s="100"/>
      <c r="H3" s="100"/>
    </row>
    <row r="4" spans="1:8" ht="13.5" customHeight="1">
      <c r="A4" s="148" t="s">
        <v>9</v>
      </c>
      <c r="B4" s="149" t="s">
        <v>45</v>
      </c>
      <c r="C4" s="148" t="s">
        <v>63</v>
      </c>
      <c r="D4" s="148"/>
      <c r="E4" s="148"/>
      <c r="F4" s="100"/>
      <c r="G4" s="100"/>
      <c r="H4" s="100"/>
    </row>
    <row r="5" spans="1:8" ht="14.25" customHeight="1">
      <c r="A5" s="148"/>
      <c r="B5" s="149"/>
      <c r="C5" s="150" t="s">
        <v>27</v>
      </c>
      <c r="D5" s="148" t="s">
        <v>37</v>
      </c>
      <c r="E5" s="148"/>
      <c r="F5" s="100"/>
      <c r="G5" s="100"/>
      <c r="H5" s="100"/>
    </row>
    <row r="6" spans="1:8" ht="42" customHeight="1">
      <c r="A6" s="148"/>
      <c r="B6" s="149"/>
      <c r="C6" s="150"/>
      <c r="D6" s="78" t="s">
        <v>38</v>
      </c>
      <c r="E6" s="78" t="s">
        <v>39</v>
      </c>
      <c r="F6" s="100"/>
      <c r="G6" s="100"/>
      <c r="H6" s="100"/>
    </row>
    <row r="7" spans="1:8" ht="18" customHeight="1">
      <c r="A7" s="151">
        <v>1</v>
      </c>
      <c r="B7" s="152" t="s">
        <v>40</v>
      </c>
      <c r="C7" s="153">
        <f>SUM(D7:E7)</f>
        <v>12335.1</v>
      </c>
      <c r="D7" s="154">
        <f>5.4+9.7</f>
        <v>15.1</v>
      </c>
      <c r="E7" s="154">
        <v>12320</v>
      </c>
      <c r="F7" s="100"/>
      <c r="G7" s="100"/>
      <c r="H7" s="100"/>
    </row>
    <row r="8" spans="1:8" ht="20.25" customHeight="1">
      <c r="A8" s="155" t="s">
        <v>10</v>
      </c>
      <c r="B8" s="152" t="s">
        <v>41</v>
      </c>
      <c r="C8" s="153">
        <f>SUM(D8:E8)</f>
        <v>2700</v>
      </c>
      <c r="D8" s="153">
        <f>2400+300</f>
        <v>2700</v>
      </c>
      <c r="E8" s="153"/>
      <c r="F8" s="100"/>
      <c r="G8" s="100"/>
      <c r="H8" s="100"/>
    </row>
    <row r="9" spans="1:8" ht="22.5" customHeight="1">
      <c r="A9" s="155" t="s">
        <v>11</v>
      </c>
      <c r="B9" s="152" t="s">
        <v>42</v>
      </c>
      <c r="C9" s="153">
        <f>SUM(D9:E9)</f>
        <v>400</v>
      </c>
      <c r="D9" s="153">
        <v>400</v>
      </c>
      <c r="E9" s="153"/>
      <c r="F9" s="100"/>
      <c r="G9" s="100"/>
      <c r="H9" s="100"/>
    </row>
    <row r="10" spans="1:8" ht="17.25" customHeight="1">
      <c r="A10" s="155" t="s">
        <v>12</v>
      </c>
      <c r="B10" s="152" t="s">
        <v>43</v>
      </c>
      <c r="C10" s="153">
        <f>SUM(D10:E10)</f>
        <v>102.68</v>
      </c>
      <c r="D10" s="153">
        <f>102.68</f>
        <v>102.68</v>
      </c>
      <c r="E10" s="153"/>
      <c r="F10" s="100"/>
      <c r="G10" s="100"/>
      <c r="H10" s="100"/>
    </row>
    <row r="11" spans="1:8" ht="27" customHeight="1">
      <c r="A11" s="155" t="s">
        <v>13</v>
      </c>
      <c r="B11" s="152" t="s">
        <v>44</v>
      </c>
      <c r="C11" s="153">
        <f>SUM(D11:E11)</f>
        <v>194.64</v>
      </c>
      <c r="D11" s="153">
        <v>97.32</v>
      </c>
      <c r="E11" s="153">
        <v>97.32</v>
      </c>
      <c r="F11" s="100"/>
      <c r="G11" s="100"/>
      <c r="H11" s="100"/>
    </row>
    <row r="12" spans="1:12" ht="25.5" customHeight="1">
      <c r="A12" s="151"/>
      <c r="B12" s="107" t="s">
        <v>35</v>
      </c>
      <c r="C12" s="128">
        <f>SUM(C7:C11)</f>
        <v>15732.42</v>
      </c>
      <c r="D12" s="128">
        <f>SUM(D7:D11)</f>
        <v>3315.1</v>
      </c>
      <c r="E12" s="128">
        <f>SUM(E7:E11)</f>
        <v>12417.32</v>
      </c>
      <c r="F12" s="100"/>
      <c r="G12" s="100"/>
      <c r="H12" s="100"/>
      <c r="L12" s="108"/>
    </row>
    <row r="13" spans="1:5" ht="12">
      <c r="A13" s="109"/>
      <c r="B13" s="105"/>
      <c r="C13" s="110"/>
      <c r="D13" s="110"/>
      <c r="E13" s="110"/>
    </row>
    <row r="14" spans="1:8" s="71" customFormat="1" ht="15.75" customHeight="1">
      <c r="A14" s="111"/>
      <c r="B14" s="112"/>
      <c r="C14" s="113"/>
      <c r="D14" s="172" t="s">
        <v>79</v>
      </c>
      <c r="E14" s="172"/>
      <c r="F14" s="101"/>
      <c r="G14" s="102"/>
      <c r="H14" s="101"/>
    </row>
    <row r="15" spans="1:8" s="115" customFormat="1" ht="38.25" customHeight="1">
      <c r="A15" s="175" t="s">
        <v>23</v>
      </c>
      <c r="B15" s="175"/>
      <c r="C15" s="175"/>
      <c r="D15" s="175"/>
      <c r="E15" s="175"/>
      <c r="F15" s="114"/>
      <c r="G15" s="114"/>
      <c r="H15" s="101"/>
    </row>
    <row r="16" spans="1:8" s="71" customFormat="1" ht="12.75">
      <c r="A16" s="116"/>
      <c r="C16" s="117"/>
      <c r="D16" s="101"/>
      <c r="E16" s="117"/>
      <c r="F16" s="117"/>
      <c r="G16" s="117"/>
      <c r="H16" s="101"/>
    </row>
    <row r="17" spans="1:8" s="71" customFormat="1" ht="18.75" customHeight="1">
      <c r="A17" s="165" t="s">
        <v>7</v>
      </c>
      <c r="B17" s="167" t="s">
        <v>25</v>
      </c>
      <c r="C17" s="168" t="s">
        <v>64</v>
      </c>
      <c r="D17" s="169"/>
      <c r="E17" s="170"/>
      <c r="H17" s="101"/>
    </row>
    <row r="18" spans="1:5" s="71" customFormat="1" ht="42" customHeight="1">
      <c r="A18" s="166"/>
      <c r="B18" s="167"/>
      <c r="C18" s="118" t="s">
        <v>27</v>
      </c>
      <c r="D18" s="118" t="s">
        <v>28</v>
      </c>
      <c r="E18" s="118" t="s">
        <v>29</v>
      </c>
    </row>
    <row r="19" spans="1:5" s="71" customFormat="1" ht="29.25" customHeight="1">
      <c r="A19" s="119" t="s">
        <v>4</v>
      </c>
      <c r="B19" s="120" t="s">
        <v>24</v>
      </c>
      <c r="C19" s="121"/>
      <c r="D19" s="121"/>
      <c r="E19" s="121"/>
    </row>
    <row r="20" spans="1:5" s="71" customFormat="1" ht="22.5" customHeight="1">
      <c r="A20" s="122" t="s">
        <v>16</v>
      </c>
      <c r="B20" s="123" t="s">
        <v>30</v>
      </c>
      <c r="C20" s="156">
        <f>SUM(D20:E20)</f>
        <v>180.6</v>
      </c>
      <c r="D20" s="156">
        <v>180.6</v>
      </c>
      <c r="E20" s="156"/>
    </row>
    <row r="21" spans="1:5" s="71" customFormat="1" ht="21" customHeight="1">
      <c r="A21" s="134" t="s">
        <v>17</v>
      </c>
      <c r="B21" s="124" t="s">
        <v>31</v>
      </c>
      <c r="C21" s="156">
        <f>SUM(D21:E21)</f>
        <v>4.9</v>
      </c>
      <c r="D21" s="156">
        <v>4.9</v>
      </c>
      <c r="E21" s="156">
        <v>0</v>
      </c>
    </row>
    <row r="22" spans="1:5" s="125" customFormat="1" ht="30" customHeight="1">
      <c r="A22" s="173" t="s">
        <v>32</v>
      </c>
      <c r="B22" s="174"/>
      <c r="C22" s="48">
        <f>SUM(C19:C21)</f>
        <v>185.5</v>
      </c>
      <c r="D22" s="48">
        <f>SUM(D19:D21)</f>
        <v>185.5</v>
      </c>
      <c r="E22" s="48">
        <f>SUM(E19:E21)</f>
        <v>0</v>
      </c>
    </row>
    <row r="23" spans="1:5" s="125" customFormat="1" ht="33" customHeight="1">
      <c r="A23" s="126" t="s">
        <v>5</v>
      </c>
      <c r="B23" s="127" t="s">
        <v>33</v>
      </c>
      <c r="C23" s="128">
        <f>SUM(D23:E23)</f>
        <v>51.98</v>
      </c>
      <c r="D23" s="128">
        <v>51.98</v>
      </c>
      <c r="E23" s="48"/>
    </row>
    <row r="24" spans="1:5" s="125" customFormat="1" ht="33" customHeight="1" hidden="1" outlineLevel="1">
      <c r="A24" s="126">
        <v>3</v>
      </c>
      <c r="B24" s="129" t="s">
        <v>34</v>
      </c>
      <c r="C24" s="128">
        <f>SUM(D24:E24)</f>
        <v>0</v>
      </c>
      <c r="D24" s="128"/>
      <c r="E24" s="48"/>
    </row>
    <row r="25" spans="1:5" s="71" customFormat="1" ht="21.75" customHeight="1" collapsed="1">
      <c r="A25" s="163" t="s">
        <v>35</v>
      </c>
      <c r="B25" s="164"/>
      <c r="C25" s="128">
        <f>C22+C23+C24</f>
        <v>237.48</v>
      </c>
      <c r="D25" s="128">
        <f>D22+D23+D24</f>
        <v>237.48</v>
      </c>
      <c r="E25" s="128">
        <f>E22+E23+E24</f>
        <v>0</v>
      </c>
    </row>
  </sheetData>
  <sheetProtection/>
  <mergeCells count="14">
    <mergeCell ref="A2:E2"/>
    <mergeCell ref="D1:E1"/>
    <mergeCell ref="A22:B22"/>
    <mergeCell ref="C4:E4"/>
    <mergeCell ref="A4:A6"/>
    <mergeCell ref="B4:B6"/>
    <mergeCell ref="C5:C6"/>
    <mergeCell ref="D14:E14"/>
    <mergeCell ref="A15:E15"/>
    <mergeCell ref="D5:E5"/>
    <mergeCell ref="A25:B25"/>
    <mergeCell ref="A17:A18"/>
    <mergeCell ref="B17:B18"/>
    <mergeCell ref="C17:E17"/>
  </mergeCells>
  <printOptions/>
  <pageMargins left="0.74" right="0" top="0.51" bottom="0.59" header="0.41" footer="0.3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A3" sqref="A3"/>
    </sheetView>
  </sheetViews>
  <sheetFormatPr defaultColWidth="9.33203125" defaultRowHeight="12.75"/>
  <cols>
    <col min="1" max="1" width="4.5" style="0" customWidth="1"/>
    <col min="2" max="2" width="55.33203125" style="0" customWidth="1"/>
    <col min="3" max="3" width="13" style="6" customWidth="1"/>
    <col min="4" max="4" width="13.33203125" style="6" customWidth="1"/>
    <col min="5" max="5" width="16.33203125" style="0" customWidth="1"/>
    <col min="6" max="6" width="8.83203125" style="0" customWidth="1"/>
    <col min="7" max="7" width="15" style="3" customWidth="1"/>
  </cols>
  <sheetData>
    <row r="1" spans="5:7" ht="15.75">
      <c r="E1" s="52" t="s">
        <v>81</v>
      </c>
      <c r="F1" s="53"/>
      <c r="G1" s="64"/>
    </row>
    <row r="2" spans="1:7" ht="35.25" customHeight="1">
      <c r="A2" s="175" t="s">
        <v>122</v>
      </c>
      <c r="B2" s="175"/>
      <c r="C2" s="175"/>
      <c r="D2" s="175"/>
      <c r="E2" s="175"/>
      <c r="F2" s="54"/>
      <c r="G2" s="51"/>
    </row>
    <row r="3" ht="15.75">
      <c r="E3" s="49" t="s">
        <v>47</v>
      </c>
    </row>
    <row r="4" spans="1:7" s="17" customFormat="1" ht="17.25" customHeight="1">
      <c r="A4" s="180" t="s">
        <v>9</v>
      </c>
      <c r="B4" s="177" t="s">
        <v>45</v>
      </c>
      <c r="C4" s="176" t="s">
        <v>63</v>
      </c>
      <c r="D4" s="176"/>
      <c r="E4" s="176"/>
      <c r="G4" s="3"/>
    </row>
    <row r="5" spans="1:7" s="17" customFormat="1" ht="15.75" customHeight="1">
      <c r="A5" s="181"/>
      <c r="B5" s="178"/>
      <c r="C5" s="150" t="s">
        <v>27</v>
      </c>
      <c r="D5" s="176" t="s">
        <v>37</v>
      </c>
      <c r="E5" s="176"/>
      <c r="G5" s="3"/>
    </row>
    <row r="6" spans="1:7" s="17" customFormat="1" ht="36" customHeight="1">
      <c r="A6" s="182"/>
      <c r="B6" s="179"/>
      <c r="C6" s="150"/>
      <c r="D6" s="18" t="s">
        <v>38</v>
      </c>
      <c r="E6" s="18" t="s">
        <v>48</v>
      </c>
      <c r="G6" s="3"/>
    </row>
    <row r="7" spans="1:5" ht="41.25" customHeight="1">
      <c r="A7" s="21">
        <v>1</v>
      </c>
      <c r="B7" s="47" t="s">
        <v>100</v>
      </c>
      <c r="C7" s="22">
        <f>SUM(D7:E7)</f>
        <v>307.8</v>
      </c>
      <c r="D7" s="23">
        <v>307.8</v>
      </c>
      <c r="E7" s="23"/>
    </row>
    <row r="8" spans="1:5" ht="27" customHeight="1">
      <c r="A8" s="20" t="s">
        <v>10</v>
      </c>
      <c r="B8" s="62" t="s">
        <v>49</v>
      </c>
      <c r="C8" s="22">
        <f aca="true" t="shared" si="0" ref="C8:C16">SUM(D8:E8)</f>
        <v>1642.1</v>
      </c>
      <c r="D8" s="22">
        <v>1132.1</v>
      </c>
      <c r="E8" s="44">
        <v>510</v>
      </c>
    </row>
    <row r="9" spans="1:5" ht="18.75" customHeight="1">
      <c r="A9" s="20"/>
      <c r="B9" s="135" t="s">
        <v>52</v>
      </c>
      <c r="C9" s="24">
        <f t="shared" si="0"/>
        <v>1949.8999999999999</v>
      </c>
      <c r="D9" s="59">
        <f>D7+D8</f>
        <v>1439.8999999999999</v>
      </c>
      <c r="E9" s="59">
        <f>E7+E8</f>
        <v>510</v>
      </c>
    </row>
    <row r="10" spans="1:5" ht="18.75" customHeight="1">
      <c r="A10" s="20" t="s">
        <v>11</v>
      </c>
      <c r="B10" s="45" t="s">
        <v>51</v>
      </c>
      <c r="C10" s="25">
        <f t="shared" si="0"/>
        <v>0</v>
      </c>
      <c r="D10" s="25"/>
      <c r="E10" s="60"/>
    </row>
    <row r="11" spans="1:5" ht="18.75" customHeight="1">
      <c r="A11" s="20" t="s">
        <v>12</v>
      </c>
      <c r="B11" s="45" t="s">
        <v>50</v>
      </c>
      <c r="C11" s="25">
        <f t="shared" si="0"/>
        <v>80.7</v>
      </c>
      <c r="D11" s="25">
        <v>80.7</v>
      </c>
      <c r="E11" s="60"/>
    </row>
    <row r="12" spans="1:5" ht="18.75" customHeight="1">
      <c r="A12" s="20"/>
      <c r="B12" s="135" t="s">
        <v>101</v>
      </c>
      <c r="C12" s="25">
        <f t="shared" si="0"/>
        <v>80.7</v>
      </c>
      <c r="D12" s="61">
        <f>SUM(D10:D11)</f>
        <v>80.7</v>
      </c>
      <c r="E12" s="61">
        <f>SUM(E10:E11)</f>
        <v>0</v>
      </c>
    </row>
    <row r="13" spans="1:5" ht="29.25" customHeight="1">
      <c r="A13" s="20" t="s">
        <v>13</v>
      </c>
      <c r="B13" s="47" t="s">
        <v>103</v>
      </c>
      <c r="C13" s="25">
        <f t="shared" si="0"/>
        <v>125.8</v>
      </c>
      <c r="D13" s="22">
        <v>125.8</v>
      </c>
      <c r="E13" s="57"/>
    </row>
    <row r="14" spans="1:5" ht="26.25" customHeight="1">
      <c r="A14" s="21">
        <v>6</v>
      </c>
      <c r="B14" s="45" t="s">
        <v>53</v>
      </c>
      <c r="C14" s="25">
        <f t="shared" si="0"/>
        <v>1012.4</v>
      </c>
      <c r="D14" s="22">
        <v>1012.4</v>
      </c>
      <c r="E14" s="57"/>
    </row>
    <row r="15" spans="1:5" ht="15.75">
      <c r="A15" s="21">
        <v>7</v>
      </c>
      <c r="B15" s="45" t="s">
        <v>54</v>
      </c>
      <c r="C15" s="22">
        <f t="shared" si="0"/>
        <v>91.3</v>
      </c>
      <c r="D15" s="22">
        <v>91.3</v>
      </c>
      <c r="E15" s="58"/>
    </row>
    <row r="16" spans="1:5" ht="21.75" customHeight="1">
      <c r="A16" s="5"/>
      <c r="B16" s="46" t="s">
        <v>55</v>
      </c>
      <c r="C16" s="24">
        <f t="shared" si="0"/>
        <v>3260.1</v>
      </c>
      <c r="D16" s="61">
        <f>SUM(D9,D12,D13,D15,D14)</f>
        <v>2750.1</v>
      </c>
      <c r="E16" s="61">
        <f>SUM(E9,E12,E13,E15,E14)</f>
        <v>510</v>
      </c>
    </row>
    <row r="17" spans="3:5" ht="15.75">
      <c r="C17" s="55"/>
      <c r="D17" s="55"/>
      <c r="E17" s="56"/>
    </row>
    <row r="18" spans="1:7" ht="15.75">
      <c r="A18" s="49"/>
      <c r="E18" s="65" t="s">
        <v>82</v>
      </c>
      <c r="F18" s="53"/>
      <c r="G18" s="64"/>
    </row>
    <row r="19" spans="1:7" ht="19.5" customHeight="1">
      <c r="A19" s="185" t="s">
        <v>114</v>
      </c>
      <c r="B19" s="186"/>
      <c r="C19" s="186"/>
      <c r="D19" s="186"/>
      <c r="E19" s="186"/>
      <c r="G19"/>
    </row>
    <row r="20" spans="1:7" ht="9.75" customHeight="1">
      <c r="A20" s="186"/>
      <c r="B20" s="186"/>
      <c r="C20" s="186"/>
      <c r="D20" s="186"/>
      <c r="E20" s="186"/>
      <c r="G20"/>
    </row>
    <row r="21" spans="1:5" ht="15.75">
      <c r="A21" s="49"/>
      <c r="E21" s="49" t="s">
        <v>47</v>
      </c>
    </row>
    <row r="22" spans="1:7" s="17" customFormat="1" ht="17.25" customHeight="1">
      <c r="A22" s="180" t="s">
        <v>9</v>
      </c>
      <c r="B22" s="187" t="s">
        <v>45</v>
      </c>
      <c r="C22" s="176" t="s">
        <v>63</v>
      </c>
      <c r="D22" s="176"/>
      <c r="E22" s="176"/>
      <c r="G22" s="3"/>
    </row>
    <row r="23" spans="1:7" s="17" customFormat="1" ht="15.75" customHeight="1">
      <c r="A23" s="181"/>
      <c r="B23" s="188"/>
      <c r="C23" s="162" t="s">
        <v>27</v>
      </c>
      <c r="D23" s="176" t="s">
        <v>37</v>
      </c>
      <c r="E23" s="176"/>
      <c r="G23" s="3"/>
    </row>
    <row r="24" spans="1:7" s="17" customFormat="1" ht="48" customHeight="1">
      <c r="A24" s="182"/>
      <c r="B24" s="189"/>
      <c r="C24" s="162"/>
      <c r="D24" s="18" t="s">
        <v>38</v>
      </c>
      <c r="E24" s="18" t="s">
        <v>56</v>
      </c>
      <c r="G24" s="3"/>
    </row>
    <row r="25" spans="1:7" ht="19.5" customHeight="1">
      <c r="A25" s="8">
        <v>1</v>
      </c>
      <c r="B25" s="139" t="s">
        <v>57</v>
      </c>
      <c r="C25" s="44">
        <f aca="true" t="shared" si="1" ref="C25:C33">SUM(D25:E25)</f>
        <v>97.5</v>
      </c>
      <c r="D25" s="22">
        <v>97.5</v>
      </c>
      <c r="E25" s="22"/>
      <c r="G25"/>
    </row>
    <row r="26" spans="1:7" ht="19.5" customHeight="1">
      <c r="A26" s="8">
        <v>2</v>
      </c>
      <c r="B26" s="139" t="s">
        <v>104</v>
      </c>
      <c r="C26" s="44">
        <f t="shared" si="1"/>
        <v>150</v>
      </c>
      <c r="D26" s="22">
        <v>150</v>
      </c>
      <c r="E26" s="22"/>
      <c r="G26"/>
    </row>
    <row r="27" spans="1:7" ht="19.5" customHeight="1">
      <c r="A27" s="8">
        <v>3</v>
      </c>
      <c r="B27" s="139" t="s">
        <v>105</v>
      </c>
      <c r="C27" s="44">
        <f t="shared" si="1"/>
        <v>60</v>
      </c>
      <c r="D27" s="22">
        <v>60</v>
      </c>
      <c r="E27" s="22"/>
      <c r="G27"/>
    </row>
    <row r="28" spans="1:7" ht="19.5" customHeight="1">
      <c r="A28" s="8">
        <v>4</v>
      </c>
      <c r="B28" s="139" t="s">
        <v>106</v>
      </c>
      <c r="C28" s="44">
        <f t="shared" si="1"/>
        <v>40</v>
      </c>
      <c r="D28" s="22">
        <v>40</v>
      </c>
      <c r="E28" s="22"/>
      <c r="G28"/>
    </row>
    <row r="29" spans="1:7" ht="19.5" customHeight="1">
      <c r="A29" s="8">
        <v>5</v>
      </c>
      <c r="B29" s="139" t="s">
        <v>107</v>
      </c>
      <c r="C29" s="44">
        <f t="shared" si="1"/>
        <v>99.9</v>
      </c>
      <c r="D29" s="22">
        <v>99.9</v>
      </c>
      <c r="E29" s="22"/>
      <c r="G29"/>
    </row>
    <row r="30" spans="1:7" ht="57" customHeight="1">
      <c r="A30" s="142">
        <v>6</v>
      </c>
      <c r="B30" s="140" t="s">
        <v>98</v>
      </c>
      <c r="C30" s="22">
        <f t="shared" si="1"/>
        <v>285.2</v>
      </c>
      <c r="D30" s="22">
        <v>285.2</v>
      </c>
      <c r="E30" s="22"/>
      <c r="F30" s="133"/>
      <c r="G30"/>
    </row>
    <row r="31" spans="1:7" ht="53.25" customHeight="1">
      <c r="A31" s="142">
        <v>7</v>
      </c>
      <c r="B31" s="140" t="s">
        <v>99</v>
      </c>
      <c r="C31" s="22">
        <f t="shared" si="1"/>
        <v>47</v>
      </c>
      <c r="D31" s="22"/>
      <c r="E31" s="22">
        <v>47</v>
      </c>
      <c r="G31"/>
    </row>
    <row r="32" spans="1:7" ht="28.5" customHeight="1">
      <c r="A32" s="63">
        <v>8</v>
      </c>
      <c r="B32" s="141" t="s">
        <v>58</v>
      </c>
      <c r="C32" s="132">
        <f t="shared" si="1"/>
        <v>64.8</v>
      </c>
      <c r="D32" s="132">
        <v>64.8</v>
      </c>
      <c r="E32" s="132"/>
      <c r="G32"/>
    </row>
    <row r="33" spans="1:7" ht="21.75" customHeight="1">
      <c r="A33" s="183" t="s">
        <v>35</v>
      </c>
      <c r="B33" s="184"/>
      <c r="C33" s="26">
        <f t="shared" si="1"/>
        <v>844.3999999999999</v>
      </c>
      <c r="D33" s="26">
        <f>SUM(D25:D32)</f>
        <v>797.3999999999999</v>
      </c>
      <c r="E33" s="26">
        <f>SUM(E25:E32)</f>
        <v>47</v>
      </c>
      <c r="G33"/>
    </row>
  </sheetData>
  <sheetProtection/>
  <mergeCells count="13">
    <mergeCell ref="A33:B33"/>
    <mergeCell ref="A19:E20"/>
    <mergeCell ref="A22:A24"/>
    <mergeCell ref="B22:B24"/>
    <mergeCell ref="C22:E22"/>
    <mergeCell ref="C23:C24"/>
    <mergeCell ref="D23:E23"/>
    <mergeCell ref="A2:E2"/>
    <mergeCell ref="C4:E4"/>
    <mergeCell ref="B4:B6"/>
    <mergeCell ref="A4:A6"/>
    <mergeCell ref="C5:C6"/>
    <mergeCell ref="D5:E5"/>
  </mergeCells>
  <printOptions/>
  <pageMargins left="0.8267716535433072" right="0" top="0.3937007874015748" bottom="0.1968503937007874" header="0.4724409448818898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C33" sqref="C33:D33"/>
    </sheetView>
  </sheetViews>
  <sheetFormatPr defaultColWidth="9.33203125" defaultRowHeight="12.75" outlineLevelRow="1"/>
  <cols>
    <col min="1" max="1" width="5" style="49" customWidth="1"/>
    <col min="2" max="2" width="74.83203125" style="0" customWidth="1"/>
    <col min="3" max="3" width="10.5" style="0" customWidth="1"/>
    <col min="4" max="4" width="11" style="0" customWidth="1"/>
    <col min="5" max="5" width="13.5" style="0" customWidth="1"/>
    <col min="6" max="6" width="7.66015625" style="0" customWidth="1"/>
  </cols>
  <sheetData>
    <row r="1" spans="3:7" ht="37.5" customHeight="1">
      <c r="C1" s="6"/>
      <c r="D1" s="6"/>
      <c r="E1" s="65" t="s">
        <v>85</v>
      </c>
      <c r="F1" s="53"/>
      <c r="G1" s="64"/>
    </row>
    <row r="2" spans="1:5" ht="19.5" customHeight="1">
      <c r="A2" s="185" t="s">
        <v>97</v>
      </c>
      <c r="B2" s="186"/>
      <c r="C2" s="186"/>
      <c r="D2" s="186"/>
      <c r="E2" s="186"/>
    </row>
    <row r="3" spans="1:5" ht="15" customHeight="1">
      <c r="A3" s="186"/>
      <c r="B3" s="186"/>
      <c r="C3" s="186"/>
      <c r="D3" s="186"/>
      <c r="E3" s="186"/>
    </row>
    <row r="4" spans="3:7" ht="15.75">
      <c r="C4" s="6"/>
      <c r="D4" s="6"/>
      <c r="E4" s="49" t="s">
        <v>47</v>
      </c>
      <c r="G4" s="3"/>
    </row>
    <row r="5" spans="1:7" s="17" customFormat="1" ht="17.25" customHeight="1">
      <c r="A5" s="180" t="s">
        <v>9</v>
      </c>
      <c r="B5" s="177" t="s">
        <v>45</v>
      </c>
      <c r="C5" s="176" t="s">
        <v>63</v>
      </c>
      <c r="D5" s="176"/>
      <c r="E5" s="176"/>
      <c r="G5" s="3"/>
    </row>
    <row r="6" spans="1:7" s="17" customFormat="1" ht="15.75" customHeight="1">
      <c r="A6" s="181"/>
      <c r="B6" s="178"/>
      <c r="C6" s="162" t="s">
        <v>27</v>
      </c>
      <c r="D6" s="176" t="s">
        <v>37</v>
      </c>
      <c r="E6" s="176"/>
      <c r="G6" s="3"/>
    </row>
    <row r="7" spans="1:7" s="17" customFormat="1" ht="48" customHeight="1">
      <c r="A7" s="182"/>
      <c r="B7" s="179"/>
      <c r="C7" s="162"/>
      <c r="D7" s="18" t="s">
        <v>38</v>
      </c>
      <c r="E7" s="18" t="s">
        <v>48</v>
      </c>
      <c r="G7" s="3"/>
    </row>
    <row r="8" spans="1:5" ht="31.5">
      <c r="A8" s="8">
        <v>1</v>
      </c>
      <c r="B8" s="66" t="s">
        <v>58</v>
      </c>
      <c r="C8" s="22">
        <f>SUM(D8:E8)</f>
        <v>100</v>
      </c>
      <c r="D8" s="22">
        <v>100</v>
      </c>
      <c r="E8" s="19"/>
    </row>
    <row r="9" spans="1:5" ht="15.75">
      <c r="A9" s="8">
        <v>2</v>
      </c>
      <c r="B9" s="66" t="s">
        <v>59</v>
      </c>
      <c r="C9" s="22">
        <f>SUM(D9:E9)</f>
        <v>263.2</v>
      </c>
      <c r="D9" s="22"/>
      <c r="E9" s="19">
        <v>263.2</v>
      </c>
    </row>
    <row r="10" spans="1:5" s="67" customFormat="1" ht="17.25" customHeight="1">
      <c r="A10" s="4"/>
      <c r="B10" s="50" t="s">
        <v>35</v>
      </c>
      <c r="C10" s="24">
        <f>SUM(C8:C9)</f>
        <v>363.2</v>
      </c>
      <c r="D10" s="24">
        <f>SUM(D8:D9)</f>
        <v>100</v>
      </c>
      <c r="E10" s="24">
        <f>SUM(E8:E9)</f>
        <v>263.2</v>
      </c>
    </row>
    <row r="11" spans="1:5" ht="12.75">
      <c r="A11" s="10"/>
      <c r="B11" s="9"/>
      <c r="C11" s="10"/>
      <c r="D11" s="10"/>
      <c r="E11" s="10"/>
    </row>
    <row r="12" spans="1:5" ht="12.75">
      <c r="A12" s="10"/>
      <c r="B12" s="9"/>
      <c r="C12" s="10"/>
      <c r="D12" s="10"/>
      <c r="E12" s="10"/>
    </row>
    <row r="13" spans="1:5" ht="24" customHeight="1">
      <c r="A13" s="10"/>
      <c r="B13" s="9"/>
      <c r="C13" s="10"/>
      <c r="D13" s="10"/>
      <c r="E13" s="10"/>
    </row>
    <row r="14" spans="3:6" s="71" customFormat="1" ht="15.75">
      <c r="C14" s="70"/>
      <c r="D14" s="70"/>
      <c r="E14" s="72"/>
      <c r="F14" s="73" t="s">
        <v>87</v>
      </c>
    </row>
    <row r="15" spans="1:7" s="71" customFormat="1" ht="20.25">
      <c r="A15" s="193" t="s">
        <v>62</v>
      </c>
      <c r="B15" s="193"/>
      <c r="C15" s="193"/>
      <c r="D15" s="193"/>
      <c r="E15" s="193"/>
      <c r="F15" s="193"/>
      <c r="G15" s="130"/>
    </row>
    <row r="16" spans="1:7" s="71" customFormat="1" ht="15.75">
      <c r="A16" s="75"/>
      <c r="C16" s="70"/>
      <c r="D16" s="70"/>
      <c r="E16" s="75" t="s">
        <v>47</v>
      </c>
      <c r="G16" s="76"/>
    </row>
    <row r="17" spans="1:7" s="77" customFormat="1" ht="17.25" customHeight="1">
      <c r="A17" s="194" t="s">
        <v>9</v>
      </c>
      <c r="B17" s="197" t="s">
        <v>45</v>
      </c>
      <c r="C17" s="202" t="s">
        <v>63</v>
      </c>
      <c r="D17" s="203"/>
      <c r="E17" s="203"/>
      <c r="F17" s="204"/>
      <c r="G17" s="76"/>
    </row>
    <row r="18" spans="1:8" s="77" customFormat="1" ht="15.75" customHeight="1">
      <c r="A18" s="195"/>
      <c r="B18" s="191"/>
      <c r="C18" s="198" t="s">
        <v>27</v>
      </c>
      <c r="D18" s="199" t="s">
        <v>37</v>
      </c>
      <c r="E18" s="200"/>
      <c r="F18" s="201"/>
      <c r="H18" s="76"/>
    </row>
    <row r="19" spans="1:8" s="77" customFormat="1" ht="48" customHeight="1">
      <c r="A19" s="196"/>
      <c r="B19" s="192"/>
      <c r="C19" s="150"/>
      <c r="D19" s="78" t="s">
        <v>61</v>
      </c>
      <c r="E19" s="78" t="s">
        <v>38</v>
      </c>
      <c r="F19" s="78" t="s">
        <v>48</v>
      </c>
      <c r="H19" s="76"/>
    </row>
    <row r="20" spans="1:6" s="82" customFormat="1" ht="33" customHeight="1">
      <c r="A20" s="136">
        <v>1</v>
      </c>
      <c r="B20" s="79" t="s">
        <v>123</v>
      </c>
      <c r="C20" s="80">
        <f>SUM(D20:F20)</f>
        <v>317.4</v>
      </c>
      <c r="D20" s="81"/>
      <c r="E20" s="81">
        <v>317.4</v>
      </c>
      <c r="F20" s="81"/>
    </row>
    <row r="21" spans="1:6" s="82" customFormat="1" ht="40.5" customHeight="1">
      <c r="A21" s="136">
        <v>2</v>
      </c>
      <c r="B21" s="83" t="s">
        <v>65</v>
      </c>
      <c r="C21" s="80">
        <f>SUM(D21:F21)</f>
        <v>850</v>
      </c>
      <c r="D21" s="81"/>
      <c r="E21" s="81"/>
      <c r="F21" s="81">
        <v>850</v>
      </c>
    </row>
    <row r="22" spans="1:6" s="82" customFormat="1" ht="28.5" customHeight="1">
      <c r="A22" s="84"/>
      <c r="B22" s="85" t="s">
        <v>6</v>
      </c>
      <c r="C22" s="86">
        <f>SUM(C20:C21)</f>
        <v>1167.4</v>
      </c>
      <c r="D22" s="86">
        <f>SUM(D20:D21)</f>
        <v>0</v>
      </c>
      <c r="E22" s="86">
        <f>SUM(E20:E21)</f>
        <v>317.4</v>
      </c>
      <c r="F22" s="86">
        <f>SUM(F20:F21)</f>
        <v>850</v>
      </c>
    </row>
    <row r="23" s="71" customFormat="1" ht="48.75" customHeight="1"/>
    <row r="24" spans="1:6" s="76" customFormat="1" ht="13.5" customHeight="1">
      <c r="A24" s="87"/>
      <c r="E24" s="205" t="s">
        <v>88</v>
      </c>
      <c r="F24" s="205"/>
    </row>
    <row r="25" s="76" customFormat="1" ht="15.75">
      <c r="A25" s="87"/>
    </row>
    <row r="26" spans="1:8" s="76" customFormat="1" ht="20.25">
      <c r="A26" s="87"/>
      <c r="B26" s="193" t="s">
        <v>66</v>
      </c>
      <c r="C26" s="193"/>
      <c r="D26" s="193"/>
      <c r="E26" s="193"/>
      <c r="F26" s="130"/>
      <c r="G26" s="130"/>
      <c r="H26" s="130"/>
    </row>
    <row r="27" spans="1:8" s="76" customFormat="1" ht="20.25">
      <c r="A27" s="87"/>
      <c r="B27" s="74"/>
      <c r="C27" s="74"/>
      <c r="D27" s="74"/>
      <c r="E27" s="74"/>
      <c r="F27" s="74"/>
      <c r="G27" s="74"/>
      <c r="H27" s="74"/>
    </row>
    <row r="28" spans="1:7" s="77" customFormat="1" ht="17.25" customHeight="1">
      <c r="A28" s="194" t="s">
        <v>9</v>
      </c>
      <c r="B28" s="190" t="s">
        <v>45</v>
      </c>
      <c r="C28" s="148" t="s">
        <v>63</v>
      </c>
      <c r="D28" s="148"/>
      <c r="E28" s="148"/>
      <c r="G28" s="76"/>
    </row>
    <row r="29" spans="1:7" s="77" customFormat="1" ht="15.75" customHeight="1">
      <c r="A29" s="195"/>
      <c r="B29" s="191"/>
      <c r="C29" s="150" t="s">
        <v>27</v>
      </c>
      <c r="D29" s="148" t="s">
        <v>37</v>
      </c>
      <c r="E29" s="148"/>
      <c r="G29" s="76"/>
    </row>
    <row r="30" spans="1:7" s="77" customFormat="1" ht="41.25" customHeight="1">
      <c r="A30" s="196"/>
      <c r="B30" s="192"/>
      <c r="C30" s="150"/>
      <c r="D30" s="78" t="s">
        <v>38</v>
      </c>
      <c r="E30" s="78" t="s">
        <v>48</v>
      </c>
      <c r="G30" s="76"/>
    </row>
    <row r="31" spans="1:6" s="76" customFormat="1" ht="43.5" customHeight="1" hidden="1" outlineLevel="1">
      <c r="A31" s="88">
        <v>1</v>
      </c>
      <c r="B31" s="89" t="s">
        <v>8</v>
      </c>
      <c r="C31" s="90"/>
      <c r="D31" s="90"/>
      <c r="E31" s="90"/>
      <c r="F31" s="77"/>
    </row>
    <row r="32" spans="1:6" s="76" customFormat="1" ht="24" customHeight="1" collapsed="1">
      <c r="A32" s="88">
        <v>1</v>
      </c>
      <c r="B32" s="89" t="s">
        <v>67</v>
      </c>
      <c r="C32" s="90">
        <f>SUM(D32:E32)</f>
        <v>7.127</v>
      </c>
      <c r="D32" s="90">
        <v>7.127</v>
      </c>
      <c r="E32" s="90"/>
      <c r="F32" s="77"/>
    </row>
    <row r="33" spans="1:6" s="76" customFormat="1" ht="25.5" customHeight="1">
      <c r="A33" s="91"/>
      <c r="B33" s="92" t="s">
        <v>55</v>
      </c>
      <c r="C33" s="157">
        <f>SUM(C32:C32)</f>
        <v>7.127</v>
      </c>
      <c r="D33" s="157">
        <f>SUM(D32:D32)</f>
        <v>7.127</v>
      </c>
      <c r="E33" s="90"/>
      <c r="F33" s="77"/>
    </row>
  </sheetData>
  <sheetProtection/>
  <mergeCells count="19">
    <mergeCell ref="A28:A30"/>
    <mergeCell ref="C29:C30"/>
    <mergeCell ref="D29:E29"/>
    <mergeCell ref="A17:A19"/>
    <mergeCell ref="B17:B19"/>
    <mergeCell ref="C18:C19"/>
    <mergeCell ref="D18:F18"/>
    <mergeCell ref="C17:F17"/>
    <mergeCell ref="E24:F24"/>
    <mergeCell ref="B28:B30"/>
    <mergeCell ref="C28:E28"/>
    <mergeCell ref="B26:E26"/>
    <mergeCell ref="A2:E3"/>
    <mergeCell ref="A5:A7"/>
    <mergeCell ref="B5:B7"/>
    <mergeCell ref="C5:E5"/>
    <mergeCell ref="C6:C7"/>
    <mergeCell ref="D6:E6"/>
    <mergeCell ref="A15:F15"/>
  </mergeCells>
  <printOptions/>
  <pageMargins left="0.76" right="0.25" top="0.3937007874015748" bottom="0.1968503937007874" header="0.5118110236220472" footer="0.5118110236220472"/>
  <pageSetup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9">
      <selection activeCell="C30" sqref="C30"/>
    </sheetView>
  </sheetViews>
  <sheetFormatPr defaultColWidth="9.33203125" defaultRowHeight="12.75"/>
  <cols>
    <col min="1" max="1" width="4.5" style="71" customWidth="1"/>
    <col min="2" max="2" width="60" style="71" customWidth="1"/>
    <col min="3" max="3" width="10.16015625" style="70" customWidth="1"/>
    <col min="4" max="4" width="13.33203125" style="70" customWidth="1"/>
    <col min="5" max="5" width="18.16015625" style="71" customWidth="1"/>
    <col min="6" max="6" width="13.33203125" style="71" customWidth="1"/>
    <col min="7" max="7" width="15" style="71" customWidth="1"/>
    <col min="8" max="8" width="12.5" style="71" customWidth="1"/>
    <col min="9" max="9" width="5.16015625" style="71" customWidth="1"/>
    <col min="10" max="16384" width="9.33203125" style="71" customWidth="1"/>
  </cols>
  <sheetData>
    <row r="1" spans="2:6" ht="37.5" customHeight="1">
      <c r="B1" s="93"/>
      <c r="C1" s="72" t="s">
        <v>14</v>
      </c>
      <c r="D1" s="206" t="s">
        <v>91</v>
      </c>
      <c r="E1" s="206"/>
      <c r="F1" s="207"/>
    </row>
    <row r="2" spans="1:6" ht="38.25" customHeight="1">
      <c r="A2" s="208" t="s">
        <v>60</v>
      </c>
      <c r="B2" s="208"/>
      <c r="C2" s="208"/>
      <c r="D2" s="208"/>
      <c r="E2" s="208"/>
      <c r="F2" s="208"/>
    </row>
    <row r="3" spans="1:6" ht="12.75">
      <c r="A3" s="75"/>
      <c r="E3" s="70"/>
      <c r="F3" s="75" t="s">
        <v>47</v>
      </c>
    </row>
    <row r="4" spans="1:6" ht="12.75">
      <c r="A4" s="194" t="s">
        <v>9</v>
      </c>
      <c r="B4" s="190" t="s">
        <v>45</v>
      </c>
      <c r="C4" s="148" t="s">
        <v>36</v>
      </c>
      <c r="D4" s="148"/>
      <c r="E4" s="148"/>
      <c r="F4" s="148"/>
    </row>
    <row r="5" spans="1:6" ht="12.75">
      <c r="A5" s="195"/>
      <c r="B5" s="191"/>
      <c r="C5" s="150" t="s">
        <v>27</v>
      </c>
      <c r="D5" s="148" t="s">
        <v>37</v>
      </c>
      <c r="E5" s="148"/>
      <c r="F5" s="148"/>
    </row>
    <row r="6" spans="1:6" ht="36">
      <c r="A6" s="196"/>
      <c r="B6" s="192"/>
      <c r="C6" s="150"/>
      <c r="D6" s="18" t="s">
        <v>56</v>
      </c>
      <c r="E6" s="78" t="s">
        <v>38</v>
      </c>
      <c r="F6" s="78" t="s">
        <v>48</v>
      </c>
    </row>
    <row r="7" spans="1:6" ht="15.75">
      <c r="A7" s="94">
        <v>1</v>
      </c>
      <c r="B7" s="83" t="s">
        <v>108</v>
      </c>
      <c r="C7" s="69">
        <f>SUM(D7:F7)</f>
        <v>400.337</v>
      </c>
      <c r="D7" s="68"/>
      <c r="E7" s="68">
        <v>400.337</v>
      </c>
      <c r="F7" s="68"/>
    </row>
    <row r="8" spans="1:6" ht="15.75">
      <c r="A8" s="95" t="s">
        <v>10</v>
      </c>
      <c r="B8" s="146" t="s">
        <v>109</v>
      </c>
      <c r="C8" s="69">
        <f>SUM(D8:F8)</f>
        <v>48.6</v>
      </c>
      <c r="D8" s="68">
        <v>48.6</v>
      </c>
      <c r="E8" s="68"/>
      <c r="F8" s="68"/>
    </row>
    <row r="9" spans="1:6" ht="31.5">
      <c r="A9" s="95" t="s">
        <v>11</v>
      </c>
      <c r="B9" s="146" t="s">
        <v>110</v>
      </c>
      <c r="C9" s="69">
        <f>SUM(D9:F9)</f>
        <v>199.9</v>
      </c>
      <c r="D9" s="68"/>
      <c r="E9" s="68">
        <v>199.9</v>
      </c>
      <c r="F9" s="68"/>
    </row>
    <row r="10" spans="1:6" ht="15.75">
      <c r="A10" s="96"/>
      <c r="B10" s="97" t="s">
        <v>55</v>
      </c>
      <c r="C10" s="98">
        <f>SUM(C7:C9)</f>
        <v>648.837</v>
      </c>
      <c r="D10" s="98">
        <f>SUM(D7:D9)</f>
        <v>48.6</v>
      </c>
      <c r="E10" s="98">
        <f>SUM(E7:E9)</f>
        <v>600.237</v>
      </c>
      <c r="F10" s="98">
        <f>SUM(F7:F9)</f>
        <v>0</v>
      </c>
    </row>
    <row r="13" spans="1:6" s="12" customFormat="1" ht="49.5" customHeight="1">
      <c r="A13" s="12" t="s">
        <v>1</v>
      </c>
      <c r="B13" s="143" t="s">
        <v>2</v>
      </c>
      <c r="C13" s="144"/>
      <c r="E13" s="34"/>
      <c r="F13" s="145" t="s">
        <v>96</v>
      </c>
    </row>
    <row r="14" spans="1:6" s="12" customFormat="1" ht="36.75" customHeight="1">
      <c r="A14" s="209" t="s">
        <v>115</v>
      </c>
      <c r="B14" s="209"/>
      <c r="C14" s="209"/>
      <c r="D14" s="209"/>
      <c r="E14" s="209"/>
      <c r="F14" s="209"/>
    </row>
    <row r="15" spans="1:6" s="12" customFormat="1" ht="36.75" customHeight="1">
      <c r="A15" s="29"/>
      <c r="B15" s="29"/>
      <c r="C15" s="29"/>
      <c r="D15" s="29"/>
      <c r="E15" s="29"/>
      <c r="F15" s="29"/>
    </row>
    <row r="16" spans="1:6" s="12" customFormat="1" ht="23.25" customHeight="1">
      <c r="A16" s="194" t="s">
        <v>9</v>
      </c>
      <c r="B16" s="197" t="s">
        <v>45</v>
      </c>
      <c r="C16" s="202" t="s">
        <v>63</v>
      </c>
      <c r="D16" s="203"/>
      <c r="E16" s="203"/>
      <c r="F16" s="204"/>
    </row>
    <row r="17" spans="1:6" s="11" customFormat="1" ht="15.75" customHeight="1">
      <c r="A17" s="195"/>
      <c r="B17" s="191"/>
      <c r="C17" s="198" t="s">
        <v>27</v>
      </c>
      <c r="D17" s="199" t="s">
        <v>37</v>
      </c>
      <c r="E17" s="200"/>
      <c r="F17" s="201"/>
    </row>
    <row r="18" spans="1:6" s="11" customFormat="1" ht="38.25" customHeight="1">
      <c r="A18" s="196"/>
      <c r="B18" s="192"/>
      <c r="C18" s="150"/>
      <c r="D18" s="78" t="s">
        <v>61</v>
      </c>
      <c r="E18" s="78" t="s">
        <v>38</v>
      </c>
      <c r="F18" s="78" t="s">
        <v>48</v>
      </c>
    </row>
    <row r="19" spans="1:6" s="12" customFormat="1" ht="20.25" customHeight="1">
      <c r="A19" s="19">
        <v>1</v>
      </c>
      <c r="B19" s="35" t="s">
        <v>111</v>
      </c>
      <c r="C19" s="137">
        <f>SUM(D19:F19)</f>
        <v>1205.269</v>
      </c>
      <c r="D19" s="38"/>
      <c r="E19" s="39">
        <f>230+494.163+481.106</f>
        <v>1205.269</v>
      </c>
      <c r="F19" s="19"/>
    </row>
    <row r="20" spans="1:6" s="12" customFormat="1" ht="20.25" customHeight="1">
      <c r="A20" s="19">
        <v>2</v>
      </c>
      <c r="B20" s="35" t="s">
        <v>102</v>
      </c>
      <c r="C20" s="137">
        <f>SUM(D20:F20)</f>
        <v>268.934</v>
      </c>
      <c r="D20" s="38"/>
      <c r="E20" s="39">
        <v>268.934</v>
      </c>
      <c r="F20" s="22"/>
    </row>
    <row r="21" spans="1:6" s="12" customFormat="1" ht="35.25" customHeight="1">
      <c r="A21" s="19">
        <v>3</v>
      </c>
      <c r="B21" s="35" t="s">
        <v>112</v>
      </c>
      <c r="C21" s="44">
        <f>SUM(D21:F21)</f>
        <v>23</v>
      </c>
      <c r="D21" s="38"/>
      <c r="E21" s="39">
        <v>23</v>
      </c>
      <c r="F21" s="19"/>
    </row>
    <row r="22" spans="1:6" s="12" customFormat="1" ht="20.25" customHeight="1">
      <c r="A22" s="19">
        <v>4</v>
      </c>
      <c r="B22" s="37" t="s">
        <v>113</v>
      </c>
      <c r="C22" s="44">
        <f>SUM(D22:F22)</f>
        <v>100</v>
      </c>
      <c r="D22" s="38"/>
      <c r="E22" s="39">
        <v>100</v>
      </c>
      <c r="F22" s="19"/>
    </row>
    <row r="23" spans="1:6" s="12" customFormat="1" ht="18.75">
      <c r="A23" s="36"/>
      <c r="B23" s="28" t="s">
        <v>0</v>
      </c>
      <c r="C23" s="138">
        <f>SUM(D23:F23)</f>
        <v>1597.203</v>
      </c>
      <c r="D23" s="40">
        <f>SUM(D19:D22)</f>
        <v>0</v>
      </c>
      <c r="E23" s="40">
        <f>SUM(E19:E22)</f>
        <v>1597.203</v>
      </c>
      <c r="F23" s="40">
        <f>SUM(F19:F22)</f>
        <v>0</v>
      </c>
    </row>
    <row r="24" s="12" customFormat="1" ht="63.75" customHeight="1">
      <c r="E24" s="34"/>
    </row>
    <row r="25" spans="2:5" s="12" customFormat="1" ht="18.75">
      <c r="B25" s="12" t="s">
        <v>116</v>
      </c>
      <c r="E25" s="34" t="s">
        <v>125</v>
      </c>
    </row>
    <row r="26" s="12" customFormat="1" ht="18.75">
      <c r="E26" s="34"/>
    </row>
    <row r="27" spans="1:6" s="1" customFormat="1" ht="32.25" customHeight="1">
      <c r="A27" s="131"/>
      <c r="B27" s="131" t="s">
        <v>95</v>
      </c>
      <c r="C27" s="131"/>
      <c r="D27" s="131"/>
      <c r="E27" s="131" t="s">
        <v>126</v>
      </c>
      <c r="F27" s="131"/>
    </row>
  </sheetData>
  <sheetProtection/>
  <mergeCells count="13">
    <mergeCell ref="A14:F14"/>
    <mergeCell ref="C17:C18"/>
    <mergeCell ref="D17:F17"/>
    <mergeCell ref="A16:A18"/>
    <mergeCell ref="B16:B18"/>
    <mergeCell ref="C16:F16"/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5511811023622047" bottom="0.984251968503937" header="0.2755905511811024" footer="0.5118110236220472"/>
  <pageSetup fitToHeight="5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Жукова </cp:lastModifiedBy>
  <cp:lastPrinted>2015-12-28T11:47:56Z</cp:lastPrinted>
  <dcterms:created xsi:type="dcterms:W3CDTF">2007-11-22T12:03:07Z</dcterms:created>
  <dcterms:modified xsi:type="dcterms:W3CDTF">2015-12-28T12:14:07Z</dcterms:modified>
  <cp:category/>
  <cp:version/>
  <cp:contentType/>
  <cp:contentStatus/>
</cp:coreProperties>
</file>